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БЮДЖЕТА'!$A$9:$G$471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<sst xmlns="http://schemas.openxmlformats.org/spreadsheetml/2006/main" count="1877" uniqueCount="395">
  <si>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</si>
  <si>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</si>
  <si>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</si>
  <si>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</si>
  <si>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</si>
  <si>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</si>
  <si>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</si>
  <si>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</si>
  <si>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</si>
  <si>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</si>
  <si>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</si>
  <si>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</si>
  <si>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</si>
  <si>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</si>
  <si>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</si>
  <si>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</si>
  <si>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</si>
  <si>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</si>
  <si>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</si>
  <si>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</si>
  <si>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</si>
  <si>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</si>
  <si>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</si>
  <si>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</si>
  <si>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</si>
  <si>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</si>
  <si>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</si>
  <si>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</si>
  <si>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</si>
  <si>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</si>
  <si>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</si>
  <si>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</si>
  <si>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</si>
  <si>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</si>
  <si>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</si>
  <si>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</si>
  <si>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</si>
  <si>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</si>
  <si>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</si>
  <si>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</si>
  <si>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</si>
  <si>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</si>
  <si>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</si>
  <si>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</si>
  <si>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</si>
  <si>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</si>
  <si>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</si>
  <si>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</si>
  <si>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</si>
  <si>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</si>
  <si>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</si>
  <si>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</si>
  <si>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</si>
  <si>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</si>
  <si>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</si>
  <si>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</si>
  <si>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</si>
  <si>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</si>
  <si>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</si>
  <si>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</si>
  <si>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</si>
  <si>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</si>
  <si>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</si>
  <si>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</si>
  <si>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</si>
  <si>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</si>
  <si>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</si>
  <si>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</si>
  <si>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</si>
  <si>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</si>
  <si>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</si>
  <si>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</si>
  <si>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</si>
  <si>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</si>
  <si>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</si>
  <si>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</si>
  <si>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</si>
  <si>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</si>
  <si>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</si>
  <si>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</si>
  <si>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</si>
  <si>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</si>
  <si>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</si>
  <si>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</si>
  <si>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</si>
  <si>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</si>
  <si>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</si>
  <si>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</si>
  <si>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</si>
  <si>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</si>
  <si>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</si>
  <si>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</si>
  <si>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</si>
  <si>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</si>
  <si>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</si>
  <si>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</si>
  <si>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</si>
  <si>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</si>
  <si>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</si>
  <si>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</si>
  <si>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</si>
  <si>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</si>
  <si>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</si>
  <si>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</si>
  <si>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</si>
  <si>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</si>
  <si>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</si>
  <si>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</si>
  <si>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</si>
  <si>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</si>
  <si>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</si>
  <si>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</si>
  <si>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</si>
  <si>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</si>
  <si>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</si>
  <si>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</si>
  <si>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</si>
  <si>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</si>
  <si>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</si>
  <si>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</si>
  <si>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</si>
  <si>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</si>
  <si>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</si>
  <si>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</si>
  <si>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</si>
  <si>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</si>
  <si>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</si>
  <si>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</si>
  <si>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</si>
  <si>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</si>
  <si>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</si>
  <si>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</si>
  <si>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</si>
  <si>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</si>
  <si>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</si>
  <si>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</si>
  <si>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</si>
  <si>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</si>
  <si>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</si>
  <si>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</si>
  <si>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</si>
  <si>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</si>
  <si>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</si>
  <si>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</si>
  <si>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</si>
  <si>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</si>
  <si>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</si>
  <si>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</si>
  <si>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</si>
  <si>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</si>
  <si>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</si>
  <si>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</si>
  <si>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</si>
  <si>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</si>
  <si>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</si>
  <si>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</si>
  <si>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</si>
  <si>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</si>
  <si>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</si>
  <si>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</si>
  <si>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</si>
  <si>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</si>
  <si>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</si>
  <si>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</si>
  <si>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</si>
  <si>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</si>
  <si>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</si>
  <si>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</si>
  <si>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</si>
  <si>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</si>
  <si>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</si>
  <si>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</si>
  <si>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</si>
  <si>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</si>
  <si>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</si>
  <si>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</si>
  <si>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</si>
  <si>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</si>
  <si>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</si>
  <si>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</si>
  <si>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</si>
  <si>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</si>
  <si>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</si>
  <si>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</si>
  <si>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</si>
  <si>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</si>
  <si>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</si>
  <si>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</si>
  <si>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</si>
  <si>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</si>
  <si>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</si>
  <si>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</si>
  <si>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</si>
  <si>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</si>
  <si>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</si>
  <si>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</si>
  <si>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</si>
  <si>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</si>
  <si>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</si>
  <si>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</si>
  <si>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</si>
  <si>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</si>
  <si>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</si>
  <si>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</si>
  <si>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</si>
  <si>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</si>
  <si>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</si>
  <si>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</si>
  <si>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</si>
  <si>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</si>
  <si>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</si>
  <si>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</si>
  <si>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</si>
  <si>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</si>
  <si>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</si>
  <si>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</si>
  <si>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</si>
  <si>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</si>
  <si>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</si>
  <si>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</si>
  <si>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</si>
  <si>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</si>
  <si>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</si>
  <si>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</si>
  <si>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</si>
  <si>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</si>
  <si>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</si>
  <si>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</si>
  <si>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</si>
  <si>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</si>
  <si>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</si>
  <si>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</si>
  <si>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</si>
  <si>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</si>
  <si>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</si>
  <si>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</si>
  <si>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</si>
  <si>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</si>
  <si>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</si>
  <si>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</si>
  <si>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</si>
  <si>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</si>
  <si>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</si>
  <si>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</si>
  <si>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</si>
  <si>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</si>
  <si>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</si>
  <si>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</si>
  <si>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</si>
  <si>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</si>
  <si>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</si>
  <si>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</si>
  <si>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</si>
  <si>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</si>
  <si>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</si>
  <si>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</si>
  <si>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</si>
  <si>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</si>
  <si>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</si>
  <si>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</si>
  <si>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</si>
  <si>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</si>
  <si>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</si>
  <si>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</si>
  <si>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</si>
  <si>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</si>
  <si>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№ _____  от ___________</t>
  </si>
  <si>
    <t>Приложение 12 к решению Думы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</si>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</sst>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9"/>
  <sheetViews>
    <sheetView showGridLines="0" tabSelected="1" zoomScale="85" zoomScaleNormal="85" zoomScalePageLayoutView="0" workbookViewId="0" topLeftCell="A456">
      <selection activeCell="G422" sqref="G422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267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265</v>
      </c>
      <c r="C4" s="165" t="s">
        <v>266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X6" s="2"/>
      <c r="Y6" s="2"/>
    </row>
    <row r="7" spans="1:25" ht="57" customHeight="1">
      <c r="A7" s="167" t="s">
        <v>392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276</v>
      </c>
      <c r="E10" s="105" t="s">
        <v>5</v>
      </c>
      <c r="F10" s="106"/>
      <c r="G10" s="142">
        <f>G11+G171+G177+G184+G225+G258+G280+G310+G331+G341+G354+G360</f>
        <v>151200.71000000002</v>
      </c>
      <c r="H10" s="28" t="e">
        <f aca="true" t="shared" si="0" ref="H10:X10">H11+H169+H178+H184+H224+H266+H288+H318+H332+H345+H356+H361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276</v>
      </c>
      <c r="E11" s="14" t="s">
        <v>5</v>
      </c>
      <c r="F11" s="14"/>
      <c r="G11" s="143">
        <f>G12+G20+G45+G66+G83+G88+G60+G77</f>
        <v>62085.100000000006</v>
      </c>
      <c r="H11" s="29" t="e">
        <f>H12+H23+H47+#REF!+H67+#REF!+H83+H87</f>
        <v>#REF!</v>
      </c>
      <c r="I11" s="29" t="e">
        <f>I12+I23+I47+#REF!+I67+#REF!+I83+I87</f>
        <v>#REF!</v>
      </c>
      <c r="J11" s="29" t="e">
        <f>J12+J23+J47+#REF!+J67+#REF!+J83+J87</f>
        <v>#REF!</v>
      </c>
      <c r="K11" s="29" t="e">
        <f>K12+K23+K47+#REF!+K67+#REF!+K83+K87</f>
        <v>#REF!</v>
      </c>
      <c r="L11" s="29" t="e">
        <f>L12+L23+L47+#REF!+L67+#REF!+L83+L87</f>
        <v>#REF!</v>
      </c>
      <c r="M11" s="29" t="e">
        <f>M12+M23+M47+#REF!+M67+#REF!+M83+M87</f>
        <v>#REF!</v>
      </c>
      <c r="N11" s="29" t="e">
        <f>N12+N23+N47+#REF!+N67+#REF!+N83+N87</f>
        <v>#REF!</v>
      </c>
      <c r="O11" s="29" t="e">
        <f>O12+O23+O47+#REF!+O67+#REF!+O83+O87</f>
        <v>#REF!</v>
      </c>
      <c r="P11" s="29" t="e">
        <f>P12+P23+P47+#REF!+P67+#REF!+P83+P87</f>
        <v>#REF!</v>
      </c>
      <c r="Q11" s="29" t="e">
        <f>Q12+Q23+Q47+#REF!+Q67+#REF!+Q83+Q87</f>
        <v>#REF!</v>
      </c>
      <c r="R11" s="29" t="e">
        <f>R12+R23+R47+#REF!+R67+#REF!+R83+R87</f>
        <v>#REF!</v>
      </c>
      <c r="S11" s="29" t="e">
        <f>S12+S23+S47+#REF!+S67+#REF!+S83+S87</f>
        <v>#REF!</v>
      </c>
      <c r="T11" s="29" t="e">
        <f>T12+T23+T47+#REF!+T67+#REF!+T83+T87</f>
        <v>#REF!</v>
      </c>
      <c r="U11" s="29" t="e">
        <f>U12+U23+U47+#REF!+U67+#REF!+U83+U87</f>
        <v>#REF!</v>
      </c>
      <c r="V11" s="29" t="e">
        <f>V12+V23+V47+#REF!+V67+#REF!+V83+V87</f>
        <v>#REF!</v>
      </c>
      <c r="W11" s="29" t="e">
        <f>W12+W23+W47+#REF!+W67+#REF!+W83+W87</f>
        <v>#REF!</v>
      </c>
      <c r="X11" s="61" t="e">
        <f>X12+X23+X47+#REF!+X67+#REF!+X83+X87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276</v>
      </c>
      <c r="E12" s="111" t="s">
        <v>5</v>
      </c>
      <c r="F12" s="111"/>
      <c r="G12" s="112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277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278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279</v>
      </c>
      <c r="E15" s="92" t="s">
        <v>5</v>
      </c>
      <c r="F15" s="92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279</v>
      </c>
      <c r="E16" s="6" t="s">
        <v>91</v>
      </c>
      <c r="F16" s="6"/>
      <c r="G16" s="7">
        <f>G17+G18+G19</f>
        <v>1621.3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273</v>
      </c>
      <c r="B17" s="93">
        <v>951</v>
      </c>
      <c r="C17" s="94" t="s">
        <v>6</v>
      </c>
      <c r="D17" s="94" t="s">
        <v>279</v>
      </c>
      <c r="E17" s="94" t="s">
        <v>92</v>
      </c>
      <c r="F17" s="94"/>
      <c r="G17" s="99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275</v>
      </c>
      <c r="B18" s="93">
        <v>951</v>
      </c>
      <c r="C18" s="94" t="s">
        <v>6</v>
      </c>
      <c r="D18" s="94" t="s">
        <v>279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268</v>
      </c>
      <c r="B19" s="93">
        <v>951</v>
      </c>
      <c r="C19" s="94" t="s">
        <v>6</v>
      </c>
      <c r="D19" s="94" t="s">
        <v>279</v>
      </c>
      <c r="E19" s="94" t="s">
        <v>269</v>
      </c>
      <c r="F19" s="94"/>
      <c r="G19" s="99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276</v>
      </c>
      <c r="E20" s="9" t="s">
        <v>5</v>
      </c>
      <c r="F20" s="9"/>
      <c r="G20" s="156">
        <f>G21</f>
        <v>3163.3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36.27971991274934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277</v>
      </c>
      <c r="E21" s="11" t="s">
        <v>5</v>
      </c>
      <c r="F21" s="11"/>
      <c r="G21" s="157">
        <f>G22</f>
        <v>3163.3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278</v>
      </c>
      <c r="E22" s="11" t="s">
        <v>5</v>
      </c>
      <c r="F22" s="11"/>
      <c r="G22" s="157">
        <f>G23+G37+G43</f>
        <v>3163.3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211</v>
      </c>
      <c r="B23" s="131">
        <v>951</v>
      </c>
      <c r="C23" s="92" t="s">
        <v>17</v>
      </c>
      <c r="D23" s="92" t="s">
        <v>280</v>
      </c>
      <c r="E23" s="92" t="s">
        <v>5</v>
      </c>
      <c r="F23" s="92"/>
      <c r="G23" s="158">
        <f>G24+G28+G34+G31</f>
        <v>1699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280</v>
      </c>
      <c r="E24" s="6" t="s">
        <v>91</v>
      </c>
      <c r="F24" s="6"/>
      <c r="G24" s="159">
        <f>G25+G26+G27</f>
        <v>1594</v>
      </c>
      <c r="H24" s="32" t="e">
        <f>H25+H39+#REF!</f>
        <v>#REF!</v>
      </c>
      <c r="I24" s="32" t="e">
        <f>I25+I39+#REF!</f>
        <v>#REF!</v>
      </c>
      <c r="J24" s="32" t="e">
        <f>J25+J39+#REF!</f>
        <v>#REF!</v>
      </c>
      <c r="K24" s="32" t="e">
        <f>K25+K39+#REF!</f>
        <v>#REF!</v>
      </c>
      <c r="L24" s="32" t="e">
        <f>L25+L39+#REF!</f>
        <v>#REF!</v>
      </c>
      <c r="M24" s="32" t="e">
        <f>M25+M39+#REF!</f>
        <v>#REF!</v>
      </c>
      <c r="N24" s="32" t="e">
        <f>N25+N39+#REF!</f>
        <v>#REF!</v>
      </c>
      <c r="O24" s="32" t="e">
        <f>O25+O39+#REF!</f>
        <v>#REF!</v>
      </c>
      <c r="P24" s="32" t="e">
        <f>P25+P39+#REF!</f>
        <v>#REF!</v>
      </c>
      <c r="Q24" s="32" t="e">
        <f>Q25+Q39+#REF!</f>
        <v>#REF!</v>
      </c>
      <c r="R24" s="32" t="e">
        <f>R25+R39+#REF!</f>
        <v>#REF!</v>
      </c>
      <c r="S24" s="32" t="e">
        <f>S25+S39+#REF!</f>
        <v>#REF!</v>
      </c>
      <c r="T24" s="32" t="e">
        <f>T25+T39+#REF!</f>
        <v>#REF!</v>
      </c>
      <c r="U24" s="32" t="e">
        <f>U25+U39+#REF!</f>
        <v>#REF!</v>
      </c>
      <c r="V24" s="32" t="e">
        <f>V25+V39+#REF!</f>
        <v>#REF!</v>
      </c>
      <c r="W24" s="32" t="e">
        <f>W25+W39+#REF!</f>
        <v>#REF!</v>
      </c>
      <c r="X24" s="67" t="e">
        <f>X25+X39+#REF!</f>
        <v>#REF!</v>
      </c>
      <c r="Y24" s="59" t="e">
        <f>X24/G24*100</f>
        <v>#REF!</v>
      </c>
    </row>
    <row r="25" spans="1:25" ht="32.25" outlineLevel="6" thickBot="1">
      <c r="A25" s="89" t="s">
        <v>273</v>
      </c>
      <c r="B25" s="93">
        <v>951</v>
      </c>
      <c r="C25" s="94" t="s">
        <v>17</v>
      </c>
      <c r="D25" s="94" t="s">
        <v>280</v>
      </c>
      <c r="E25" s="94" t="s">
        <v>92</v>
      </c>
      <c r="F25" s="94"/>
      <c r="G25" s="160">
        <v>1220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152.4694262295082</v>
      </c>
    </row>
    <row r="26" spans="1:25" ht="48" outlineLevel="6" thickBot="1">
      <c r="A26" s="89" t="s">
        <v>275</v>
      </c>
      <c r="B26" s="93">
        <v>951</v>
      </c>
      <c r="C26" s="94" t="s">
        <v>17</v>
      </c>
      <c r="D26" s="94" t="s">
        <v>280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268</v>
      </c>
      <c r="B27" s="93">
        <v>951</v>
      </c>
      <c r="C27" s="94" t="s">
        <v>17</v>
      </c>
      <c r="D27" s="94" t="s">
        <v>280</v>
      </c>
      <c r="E27" s="94" t="s">
        <v>269</v>
      </c>
      <c r="F27" s="94"/>
      <c r="G27" s="160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280</v>
      </c>
      <c r="E28" s="6" t="s">
        <v>95</v>
      </c>
      <c r="F28" s="6"/>
      <c r="G28" s="159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280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280</v>
      </c>
      <c r="E30" s="94" t="s">
        <v>97</v>
      </c>
      <c r="F30" s="94"/>
      <c r="G30" s="160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385</v>
      </c>
      <c r="B31" s="21">
        <v>951</v>
      </c>
      <c r="C31" s="6" t="s">
        <v>17</v>
      </c>
      <c r="D31" s="6" t="s">
        <v>280</v>
      </c>
      <c r="E31" s="6" t="s">
        <v>386</v>
      </c>
      <c r="F31" s="6"/>
      <c r="G31" s="159">
        <f>G32+G33</f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9" t="s">
        <v>387</v>
      </c>
      <c r="B32" s="93">
        <v>951</v>
      </c>
      <c r="C32" s="94" t="s">
        <v>17</v>
      </c>
      <c r="D32" s="94" t="s">
        <v>280</v>
      </c>
      <c r="E32" s="94" t="s">
        <v>388</v>
      </c>
      <c r="F32" s="94"/>
      <c r="G32" s="160">
        <v>100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233</v>
      </c>
      <c r="B33" s="93">
        <v>951</v>
      </c>
      <c r="C33" s="94" t="s">
        <v>17</v>
      </c>
      <c r="D33" s="94" t="s">
        <v>280</v>
      </c>
      <c r="E33" s="94" t="s">
        <v>232</v>
      </c>
      <c r="F33" s="94"/>
      <c r="G33" s="16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104</v>
      </c>
      <c r="B34" s="21">
        <v>951</v>
      </c>
      <c r="C34" s="6" t="s">
        <v>17</v>
      </c>
      <c r="D34" s="6" t="s">
        <v>280</v>
      </c>
      <c r="E34" s="6" t="s">
        <v>98</v>
      </c>
      <c r="F34" s="6"/>
      <c r="G34" s="159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89" t="s">
        <v>105</v>
      </c>
      <c r="B35" s="93">
        <v>951</v>
      </c>
      <c r="C35" s="94" t="s">
        <v>17</v>
      </c>
      <c r="D35" s="94" t="s">
        <v>280</v>
      </c>
      <c r="E35" s="94" t="s">
        <v>99</v>
      </c>
      <c r="F35" s="94"/>
      <c r="G35" s="16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9" t="s">
        <v>106</v>
      </c>
      <c r="B36" s="93">
        <v>951</v>
      </c>
      <c r="C36" s="94" t="s">
        <v>17</v>
      </c>
      <c r="D36" s="94" t="s">
        <v>280</v>
      </c>
      <c r="E36" s="94" t="s">
        <v>100</v>
      </c>
      <c r="F36" s="94"/>
      <c r="G36" s="16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5" t="s">
        <v>141</v>
      </c>
      <c r="B37" s="91">
        <v>951</v>
      </c>
      <c r="C37" s="92" t="s">
        <v>17</v>
      </c>
      <c r="D37" s="92" t="s">
        <v>281</v>
      </c>
      <c r="E37" s="92" t="s">
        <v>5</v>
      </c>
      <c r="F37" s="92"/>
      <c r="G37" s="158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94</v>
      </c>
      <c r="B38" s="21">
        <v>951</v>
      </c>
      <c r="C38" s="6" t="s">
        <v>17</v>
      </c>
      <c r="D38" s="6" t="s">
        <v>281</v>
      </c>
      <c r="E38" s="6" t="s">
        <v>91</v>
      </c>
      <c r="F38" s="6"/>
      <c r="G38" s="159">
        <f>G39+G40+G42+G41</f>
        <v>1464.3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89" t="s">
        <v>273</v>
      </c>
      <c r="B39" s="93">
        <v>951</v>
      </c>
      <c r="C39" s="94" t="s">
        <v>17</v>
      </c>
      <c r="D39" s="94" t="s">
        <v>281</v>
      </c>
      <c r="E39" s="94" t="s">
        <v>92</v>
      </c>
      <c r="F39" s="94"/>
      <c r="G39" s="160">
        <v>1000</v>
      </c>
      <c r="H39" s="34">
        <f aca="true" t="shared" si="7" ref="H39:X39">H40</f>
        <v>1331.7</v>
      </c>
      <c r="I39" s="34">
        <f t="shared" si="7"/>
        <v>1331.7</v>
      </c>
      <c r="J39" s="34">
        <f t="shared" si="7"/>
        <v>1331.7</v>
      </c>
      <c r="K39" s="34">
        <f t="shared" si="7"/>
        <v>1331.7</v>
      </c>
      <c r="L39" s="34">
        <f t="shared" si="7"/>
        <v>1331.7</v>
      </c>
      <c r="M39" s="34">
        <f t="shared" si="7"/>
        <v>1331.7</v>
      </c>
      <c r="N39" s="34">
        <f t="shared" si="7"/>
        <v>1331.7</v>
      </c>
      <c r="O39" s="34">
        <f t="shared" si="7"/>
        <v>1331.7</v>
      </c>
      <c r="P39" s="34">
        <f t="shared" si="7"/>
        <v>1331.7</v>
      </c>
      <c r="Q39" s="34">
        <f t="shared" si="7"/>
        <v>1331.7</v>
      </c>
      <c r="R39" s="34">
        <f t="shared" si="7"/>
        <v>1331.7</v>
      </c>
      <c r="S39" s="34">
        <f t="shared" si="7"/>
        <v>1331.7</v>
      </c>
      <c r="T39" s="34">
        <f t="shared" si="7"/>
        <v>1331.7</v>
      </c>
      <c r="U39" s="34">
        <f t="shared" si="7"/>
        <v>1331.7</v>
      </c>
      <c r="V39" s="34">
        <f t="shared" si="7"/>
        <v>1331.7</v>
      </c>
      <c r="W39" s="34">
        <f t="shared" si="7"/>
        <v>1331.7</v>
      </c>
      <c r="X39" s="68">
        <f t="shared" si="7"/>
        <v>874.3892</v>
      </c>
      <c r="Y39" s="59">
        <f>X39/G39*100</f>
        <v>87.43892</v>
      </c>
    </row>
    <row r="40" spans="1:25" ht="48" outlineLevel="6" thickBot="1">
      <c r="A40" s="89" t="s">
        <v>275</v>
      </c>
      <c r="B40" s="93">
        <v>951</v>
      </c>
      <c r="C40" s="94" t="s">
        <v>17</v>
      </c>
      <c r="D40" s="94" t="s">
        <v>281</v>
      </c>
      <c r="E40" s="94" t="s">
        <v>93</v>
      </c>
      <c r="F40" s="94"/>
      <c r="G40" s="160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</row>
    <row r="41" spans="1:25" ht="32.25" outlineLevel="6" thickBot="1">
      <c r="A41" s="89" t="s">
        <v>109</v>
      </c>
      <c r="B41" s="93">
        <v>951</v>
      </c>
      <c r="C41" s="94" t="s">
        <v>17</v>
      </c>
      <c r="D41" s="94" t="s">
        <v>281</v>
      </c>
      <c r="E41" s="94" t="s">
        <v>389</v>
      </c>
      <c r="F41" s="94"/>
      <c r="G41" s="160"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48" outlineLevel="6" thickBot="1">
      <c r="A42" s="89" t="s">
        <v>268</v>
      </c>
      <c r="B42" s="93">
        <v>951</v>
      </c>
      <c r="C42" s="94" t="s">
        <v>17</v>
      </c>
      <c r="D42" s="94" t="s">
        <v>281</v>
      </c>
      <c r="E42" s="94" t="s">
        <v>269</v>
      </c>
      <c r="F42" s="94"/>
      <c r="G42" s="160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9.5" customHeight="1" outlineLevel="6" thickBot="1">
      <c r="A43" s="95" t="s">
        <v>144</v>
      </c>
      <c r="B43" s="91">
        <v>951</v>
      </c>
      <c r="C43" s="92" t="s">
        <v>17</v>
      </c>
      <c r="D43" s="92" t="s">
        <v>282</v>
      </c>
      <c r="E43" s="92" t="s">
        <v>5</v>
      </c>
      <c r="F43" s="92"/>
      <c r="G43" s="158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21" customHeight="1" outlineLevel="6" thickBot="1">
      <c r="A44" s="5" t="s">
        <v>112</v>
      </c>
      <c r="B44" s="21">
        <v>951</v>
      </c>
      <c r="C44" s="6" t="s">
        <v>17</v>
      </c>
      <c r="D44" s="6" t="s">
        <v>282</v>
      </c>
      <c r="E44" s="6" t="s">
        <v>234</v>
      </c>
      <c r="F44" s="6"/>
      <c r="G44" s="159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51" customHeight="1" outlineLevel="6" thickBot="1">
      <c r="A45" s="8" t="s">
        <v>26</v>
      </c>
      <c r="B45" s="19">
        <v>951</v>
      </c>
      <c r="C45" s="9" t="s">
        <v>7</v>
      </c>
      <c r="D45" s="9" t="s">
        <v>276</v>
      </c>
      <c r="E45" s="9" t="s">
        <v>5</v>
      </c>
      <c r="F45" s="9"/>
      <c r="G45" s="10">
        <f>G46</f>
        <v>4757.299999999999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2.963866058478549</v>
      </c>
    </row>
    <row r="46" spans="1:25" ht="32.25" outlineLevel="6" thickBot="1">
      <c r="A46" s="113" t="s">
        <v>138</v>
      </c>
      <c r="B46" s="19">
        <v>951</v>
      </c>
      <c r="C46" s="11" t="s">
        <v>7</v>
      </c>
      <c r="D46" s="11" t="s">
        <v>277</v>
      </c>
      <c r="E46" s="11" t="s">
        <v>5</v>
      </c>
      <c r="F46" s="11"/>
      <c r="G46" s="12">
        <f>G47</f>
        <v>4757.299999999999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34.5" customHeight="1" outlineLevel="3" thickBot="1">
      <c r="A47" s="113" t="s">
        <v>139</v>
      </c>
      <c r="B47" s="19">
        <v>951</v>
      </c>
      <c r="C47" s="11" t="s">
        <v>7</v>
      </c>
      <c r="D47" s="11" t="s">
        <v>278</v>
      </c>
      <c r="E47" s="11" t="s">
        <v>5</v>
      </c>
      <c r="F47" s="11"/>
      <c r="G47" s="12">
        <f>G48</f>
        <v>4757.299999999999</v>
      </c>
      <c r="H47" s="31">
        <f aca="true" t="shared" si="8" ref="H47:X49">H48</f>
        <v>8918.7</v>
      </c>
      <c r="I47" s="31">
        <f t="shared" si="8"/>
        <v>8918.7</v>
      </c>
      <c r="J47" s="31">
        <f t="shared" si="8"/>
        <v>8918.7</v>
      </c>
      <c r="K47" s="31">
        <f t="shared" si="8"/>
        <v>8918.7</v>
      </c>
      <c r="L47" s="31">
        <f t="shared" si="8"/>
        <v>8918.7</v>
      </c>
      <c r="M47" s="31">
        <f t="shared" si="8"/>
        <v>8918.7</v>
      </c>
      <c r="N47" s="31">
        <f t="shared" si="8"/>
        <v>8918.7</v>
      </c>
      <c r="O47" s="31">
        <f t="shared" si="8"/>
        <v>8918.7</v>
      </c>
      <c r="P47" s="31">
        <f t="shared" si="8"/>
        <v>8918.7</v>
      </c>
      <c r="Q47" s="31">
        <f t="shared" si="8"/>
        <v>8918.7</v>
      </c>
      <c r="R47" s="31">
        <f t="shared" si="8"/>
        <v>8918.7</v>
      </c>
      <c r="S47" s="31">
        <f t="shared" si="8"/>
        <v>8918.7</v>
      </c>
      <c r="T47" s="31">
        <f t="shared" si="8"/>
        <v>8918.7</v>
      </c>
      <c r="U47" s="31">
        <f t="shared" si="8"/>
        <v>8918.7</v>
      </c>
      <c r="V47" s="31">
        <f t="shared" si="8"/>
        <v>8918.7</v>
      </c>
      <c r="W47" s="31">
        <f t="shared" si="8"/>
        <v>8918.7</v>
      </c>
      <c r="X47" s="66">
        <f t="shared" si="8"/>
        <v>5600.44265</v>
      </c>
      <c r="Y47" s="59">
        <f>X47/G47*100</f>
        <v>117.72313392050113</v>
      </c>
    </row>
    <row r="48" spans="1:25" ht="49.5" customHeight="1" outlineLevel="3" thickBot="1">
      <c r="A48" s="114" t="s">
        <v>211</v>
      </c>
      <c r="B48" s="91">
        <v>951</v>
      </c>
      <c r="C48" s="92" t="s">
        <v>7</v>
      </c>
      <c r="D48" s="92" t="s">
        <v>280</v>
      </c>
      <c r="E48" s="92" t="s">
        <v>5</v>
      </c>
      <c r="F48" s="92"/>
      <c r="G48" s="16">
        <f>G49+G53+G56</f>
        <v>4757.299999999999</v>
      </c>
      <c r="H48" s="32">
        <f t="shared" si="8"/>
        <v>8918.7</v>
      </c>
      <c r="I48" s="32">
        <f t="shared" si="8"/>
        <v>8918.7</v>
      </c>
      <c r="J48" s="32">
        <f t="shared" si="8"/>
        <v>8918.7</v>
      </c>
      <c r="K48" s="32">
        <f t="shared" si="8"/>
        <v>8918.7</v>
      </c>
      <c r="L48" s="32">
        <f t="shared" si="8"/>
        <v>8918.7</v>
      </c>
      <c r="M48" s="32">
        <f t="shared" si="8"/>
        <v>8918.7</v>
      </c>
      <c r="N48" s="32">
        <f t="shared" si="8"/>
        <v>8918.7</v>
      </c>
      <c r="O48" s="32">
        <f t="shared" si="8"/>
        <v>8918.7</v>
      </c>
      <c r="P48" s="32">
        <f t="shared" si="8"/>
        <v>8918.7</v>
      </c>
      <c r="Q48" s="32">
        <f t="shared" si="8"/>
        <v>8918.7</v>
      </c>
      <c r="R48" s="32">
        <f t="shared" si="8"/>
        <v>8918.7</v>
      </c>
      <c r="S48" s="32">
        <f t="shared" si="8"/>
        <v>8918.7</v>
      </c>
      <c r="T48" s="32">
        <f t="shared" si="8"/>
        <v>8918.7</v>
      </c>
      <c r="U48" s="32">
        <f t="shared" si="8"/>
        <v>8918.7</v>
      </c>
      <c r="V48" s="32">
        <f t="shared" si="8"/>
        <v>8918.7</v>
      </c>
      <c r="W48" s="32">
        <f t="shared" si="8"/>
        <v>8918.7</v>
      </c>
      <c r="X48" s="67">
        <f t="shared" si="8"/>
        <v>5600.44265</v>
      </c>
      <c r="Y48" s="59">
        <f>X48/G48*100</f>
        <v>117.72313392050113</v>
      </c>
    </row>
    <row r="49" spans="1:25" ht="32.25" outlineLevel="4" thickBot="1">
      <c r="A49" s="5" t="s">
        <v>94</v>
      </c>
      <c r="B49" s="21">
        <v>951</v>
      </c>
      <c r="C49" s="6" t="s">
        <v>7</v>
      </c>
      <c r="D49" s="6" t="s">
        <v>280</v>
      </c>
      <c r="E49" s="6" t="s">
        <v>91</v>
      </c>
      <c r="F49" s="6"/>
      <c r="G49" s="7">
        <f>G50+G51+G52</f>
        <v>4575.9</v>
      </c>
      <c r="H49" s="34">
        <f t="shared" si="8"/>
        <v>8918.7</v>
      </c>
      <c r="I49" s="34">
        <f t="shared" si="8"/>
        <v>8918.7</v>
      </c>
      <c r="J49" s="34">
        <f t="shared" si="8"/>
        <v>8918.7</v>
      </c>
      <c r="K49" s="34">
        <f t="shared" si="8"/>
        <v>8918.7</v>
      </c>
      <c r="L49" s="34">
        <f t="shared" si="8"/>
        <v>8918.7</v>
      </c>
      <c r="M49" s="34">
        <f t="shared" si="8"/>
        <v>8918.7</v>
      </c>
      <c r="N49" s="34">
        <f t="shared" si="8"/>
        <v>8918.7</v>
      </c>
      <c r="O49" s="34">
        <f t="shared" si="8"/>
        <v>8918.7</v>
      </c>
      <c r="P49" s="34">
        <f t="shared" si="8"/>
        <v>8918.7</v>
      </c>
      <c r="Q49" s="34">
        <f t="shared" si="8"/>
        <v>8918.7</v>
      </c>
      <c r="R49" s="34">
        <f t="shared" si="8"/>
        <v>8918.7</v>
      </c>
      <c r="S49" s="34">
        <f t="shared" si="8"/>
        <v>8918.7</v>
      </c>
      <c r="T49" s="34">
        <f t="shared" si="8"/>
        <v>8918.7</v>
      </c>
      <c r="U49" s="34">
        <f t="shared" si="8"/>
        <v>8918.7</v>
      </c>
      <c r="V49" s="34">
        <f t="shared" si="8"/>
        <v>8918.7</v>
      </c>
      <c r="W49" s="34">
        <f t="shared" si="8"/>
        <v>8918.7</v>
      </c>
      <c r="X49" s="64">
        <f t="shared" si="8"/>
        <v>5600.44265</v>
      </c>
      <c r="Y49" s="59">
        <f>X49/G49*100</f>
        <v>122.3899702790708</v>
      </c>
    </row>
    <row r="50" spans="1:25" ht="32.25" outlineLevel="5" thickBot="1">
      <c r="A50" s="89" t="s">
        <v>273</v>
      </c>
      <c r="B50" s="93">
        <v>951</v>
      </c>
      <c r="C50" s="94" t="s">
        <v>7</v>
      </c>
      <c r="D50" s="94" t="s">
        <v>280</v>
      </c>
      <c r="E50" s="94" t="s">
        <v>92</v>
      </c>
      <c r="F50" s="94"/>
      <c r="G50" s="99">
        <v>3553.9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157.5858254312164</v>
      </c>
    </row>
    <row r="51" spans="1:25" ht="48" outlineLevel="5" thickBot="1">
      <c r="A51" s="89" t="s">
        <v>275</v>
      </c>
      <c r="B51" s="93">
        <v>951</v>
      </c>
      <c r="C51" s="94" t="s">
        <v>7</v>
      </c>
      <c r="D51" s="94" t="s">
        <v>280</v>
      </c>
      <c r="E51" s="94" t="s">
        <v>93</v>
      </c>
      <c r="F51" s="94"/>
      <c r="G51" s="99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48" outlineLevel="5" thickBot="1">
      <c r="A52" s="89" t="s">
        <v>268</v>
      </c>
      <c r="B52" s="93">
        <v>951</v>
      </c>
      <c r="C52" s="94" t="s">
        <v>7</v>
      </c>
      <c r="D52" s="94" t="s">
        <v>280</v>
      </c>
      <c r="E52" s="94" t="s">
        <v>269</v>
      </c>
      <c r="F52" s="94"/>
      <c r="G52" s="99">
        <v>1021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101</v>
      </c>
      <c r="B53" s="21">
        <v>951</v>
      </c>
      <c r="C53" s="6" t="s">
        <v>7</v>
      </c>
      <c r="D53" s="6" t="s">
        <v>280</v>
      </c>
      <c r="E53" s="6" t="s">
        <v>95</v>
      </c>
      <c r="F53" s="6"/>
      <c r="G53" s="7">
        <f>G54+G55</f>
        <v>20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102</v>
      </c>
      <c r="B54" s="93">
        <v>951</v>
      </c>
      <c r="C54" s="94" t="s">
        <v>7</v>
      </c>
      <c r="D54" s="94" t="s">
        <v>280</v>
      </c>
      <c r="E54" s="94" t="s">
        <v>96</v>
      </c>
      <c r="F54" s="94"/>
      <c r="G54" s="99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9" t="s">
        <v>103</v>
      </c>
      <c r="B55" s="93">
        <v>951</v>
      </c>
      <c r="C55" s="94" t="s">
        <v>7</v>
      </c>
      <c r="D55" s="94" t="s">
        <v>280</v>
      </c>
      <c r="E55" s="94" t="s">
        <v>97</v>
      </c>
      <c r="F55" s="94"/>
      <c r="G55" s="99">
        <v>20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104</v>
      </c>
      <c r="B56" s="21">
        <v>951</v>
      </c>
      <c r="C56" s="6" t="s">
        <v>7</v>
      </c>
      <c r="D56" s="6" t="s">
        <v>280</v>
      </c>
      <c r="E56" s="6" t="s">
        <v>98</v>
      </c>
      <c r="F56" s="6"/>
      <c r="G56" s="7">
        <f>G57+G58+G59</f>
        <v>161.39999999999998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9" t="s">
        <v>105</v>
      </c>
      <c r="B57" s="93">
        <v>951</v>
      </c>
      <c r="C57" s="94" t="s">
        <v>7</v>
      </c>
      <c r="D57" s="94" t="s">
        <v>280</v>
      </c>
      <c r="E57" s="94" t="s">
        <v>99</v>
      </c>
      <c r="F57" s="94"/>
      <c r="G57" s="99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9" t="s">
        <v>106</v>
      </c>
      <c r="B58" s="93">
        <v>951</v>
      </c>
      <c r="C58" s="94" t="s">
        <v>7</v>
      </c>
      <c r="D58" s="94" t="s">
        <v>280</v>
      </c>
      <c r="E58" s="94" t="s">
        <v>100</v>
      </c>
      <c r="F58" s="94"/>
      <c r="G58" s="99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164" t="s">
        <v>390</v>
      </c>
      <c r="B59" s="93">
        <v>951</v>
      </c>
      <c r="C59" s="94" t="s">
        <v>7</v>
      </c>
      <c r="D59" s="94" t="s">
        <v>280</v>
      </c>
      <c r="E59" s="94" t="s">
        <v>391</v>
      </c>
      <c r="F59" s="94"/>
      <c r="G59" s="99">
        <v>94.3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" t="s">
        <v>207</v>
      </c>
      <c r="B60" s="19">
        <v>951</v>
      </c>
      <c r="C60" s="9" t="s">
        <v>209</v>
      </c>
      <c r="D60" s="9" t="s">
        <v>276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3" t="s">
        <v>138</v>
      </c>
      <c r="B61" s="19">
        <v>951</v>
      </c>
      <c r="C61" s="9" t="s">
        <v>209</v>
      </c>
      <c r="D61" s="9" t="s">
        <v>277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3" t="s">
        <v>139</v>
      </c>
      <c r="B62" s="19">
        <v>951</v>
      </c>
      <c r="C62" s="9" t="s">
        <v>209</v>
      </c>
      <c r="D62" s="9" t="s">
        <v>278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5" t="s">
        <v>208</v>
      </c>
      <c r="B63" s="91">
        <v>951</v>
      </c>
      <c r="C63" s="92" t="s">
        <v>209</v>
      </c>
      <c r="D63" s="92" t="s">
        <v>283</v>
      </c>
      <c r="E63" s="92" t="s">
        <v>5</v>
      </c>
      <c r="F63" s="92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101</v>
      </c>
      <c r="B64" s="21">
        <v>951</v>
      </c>
      <c r="C64" s="6" t="s">
        <v>209</v>
      </c>
      <c r="D64" s="6" t="s">
        <v>283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89" t="s">
        <v>103</v>
      </c>
      <c r="B65" s="93">
        <v>951</v>
      </c>
      <c r="C65" s="94" t="s">
        <v>209</v>
      </c>
      <c r="D65" s="94" t="s">
        <v>283</v>
      </c>
      <c r="E65" s="94" t="s">
        <v>97</v>
      </c>
      <c r="F65" s="94"/>
      <c r="G65" s="99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48" outlineLevel="5" thickBot="1">
      <c r="A66" s="8" t="s">
        <v>27</v>
      </c>
      <c r="B66" s="19">
        <v>951</v>
      </c>
      <c r="C66" s="9" t="s">
        <v>8</v>
      </c>
      <c r="D66" s="9" t="s">
        <v>276</v>
      </c>
      <c r="E66" s="9" t="s">
        <v>5</v>
      </c>
      <c r="F66" s="9"/>
      <c r="G66" s="10">
        <f>G67</f>
        <v>4570.8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4.5" customHeight="1" outlineLevel="3" thickBot="1">
      <c r="A67" s="113" t="s">
        <v>138</v>
      </c>
      <c r="B67" s="19">
        <v>951</v>
      </c>
      <c r="C67" s="11" t="s">
        <v>8</v>
      </c>
      <c r="D67" s="11" t="s">
        <v>277</v>
      </c>
      <c r="E67" s="11" t="s">
        <v>5</v>
      </c>
      <c r="F67" s="11"/>
      <c r="G67" s="12">
        <f>G68</f>
        <v>4570.8</v>
      </c>
      <c r="H67" s="31">
        <f aca="true" t="shared" si="9" ref="H67:X69">H68</f>
        <v>3284.2</v>
      </c>
      <c r="I67" s="31">
        <f t="shared" si="9"/>
        <v>3284.2</v>
      </c>
      <c r="J67" s="31">
        <f t="shared" si="9"/>
        <v>3284.2</v>
      </c>
      <c r="K67" s="31">
        <f t="shared" si="9"/>
        <v>3284.2</v>
      </c>
      <c r="L67" s="31">
        <f t="shared" si="9"/>
        <v>3284.2</v>
      </c>
      <c r="M67" s="31">
        <f t="shared" si="9"/>
        <v>3284.2</v>
      </c>
      <c r="N67" s="31">
        <f t="shared" si="9"/>
        <v>3284.2</v>
      </c>
      <c r="O67" s="31">
        <f t="shared" si="9"/>
        <v>3284.2</v>
      </c>
      <c r="P67" s="31">
        <f t="shared" si="9"/>
        <v>3284.2</v>
      </c>
      <c r="Q67" s="31">
        <f t="shared" si="9"/>
        <v>3284.2</v>
      </c>
      <c r="R67" s="31">
        <f t="shared" si="9"/>
        <v>3284.2</v>
      </c>
      <c r="S67" s="31">
        <f t="shared" si="9"/>
        <v>3284.2</v>
      </c>
      <c r="T67" s="31">
        <f t="shared" si="9"/>
        <v>3284.2</v>
      </c>
      <c r="U67" s="31">
        <f t="shared" si="9"/>
        <v>3284.2</v>
      </c>
      <c r="V67" s="31">
        <f t="shared" si="9"/>
        <v>3284.2</v>
      </c>
      <c r="W67" s="31">
        <f t="shared" si="9"/>
        <v>3284.2</v>
      </c>
      <c r="X67" s="66">
        <f t="shared" si="9"/>
        <v>2834.80374</v>
      </c>
      <c r="Y67" s="59">
        <f>X67/G67*100</f>
        <v>62.01985954318718</v>
      </c>
    </row>
    <row r="68" spans="1:25" ht="32.25" outlineLevel="3" thickBot="1">
      <c r="A68" s="113" t="s">
        <v>139</v>
      </c>
      <c r="B68" s="19">
        <v>951</v>
      </c>
      <c r="C68" s="11" t="s">
        <v>8</v>
      </c>
      <c r="D68" s="11" t="s">
        <v>278</v>
      </c>
      <c r="E68" s="11" t="s">
        <v>5</v>
      </c>
      <c r="F68" s="11"/>
      <c r="G68" s="12">
        <f>G69</f>
        <v>4570.8</v>
      </c>
      <c r="H68" s="32">
        <f t="shared" si="9"/>
        <v>3284.2</v>
      </c>
      <c r="I68" s="32">
        <f t="shared" si="9"/>
        <v>3284.2</v>
      </c>
      <c r="J68" s="32">
        <f t="shared" si="9"/>
        <v>3284.2</v>
      </c>
      <c r="K68" s="32">
        <f t="shared" si="9"/>
        <v>3284.2</v>
      </c>
      <c r="L68" s="32">
        <f t="shared" si="9"/>
        <v>3284.2</v>
      </c>
      <c r="M68" s="32">
        <f t="shared" si="9"/>
        <v>3284.2</v>
      </c>
      <c r="N68" s="32">
        <f t="shared" si="9"/>
        <v>3284.2</v>
      </c>
      <c r="O68" s="32">
        <f t="shared" si="9"/>
        <v>3284.2</v>
      </c>
      <c r="P68" s="32">
        <f t="shared" si="9"/>
        <v>3284.2</v>
      </c>
      <c r="Q68" s="32">
        <f t="shared" si="9"/>
        <v>3284.2</v>
      </c>
      <c r="R68" s="32">
        <f t="shared" si="9"/>
        <v>3284.2</v>
      </c>
      <c r="S68" s="32">
        <f t="shared" si="9"/>
        <v>3284.2</v>
      </c>
      <c r="T68" s="32">
        <f t="shared" si="9"/>
        <v>3284.2</v>
      </c>
      <c r="U68" s="32">
        <f t="shared" si="9"/>
        <v>3284.2</v>
      </c>
      <c r="V68" s="32">
        <f t="shared" si="9"/>
        <v>3284.2</v>
      </c>
      <c r="W68" s="32">
        <f t="shared" si="9"/>
        <v>3284.2</v>
      </c>
      <c r="X68" s="67">
        <f t="shared" si="9"/>
        <v>2834.80374</v>
      </c>
      <c r="Y68" s="59">
        <f>X68/G68*100</f>
        <v>62.01985954318718</v>
      </c>
    </row>
    <row r="69" spans="1:25" ht="48" outlineLevel="4" thickBot="1">
      <c r="A69" s="114" t="s">
        <v>211</v>
      </c>
      <c r="B69" s="91">
        <v>951</v>
      </c>
      <c r="C69" s="92" t="s">
        <v>8</v>
      </c>
      <c r="D69" s="92" t="s">
        <v>280</v>
      </c>
      <c r="E69" s="92" t="s">
        <v>5</v>
      </c>
      <c r="F69" s="92"/>
      <c r="G69" s="16">
        <f>G70+G74</f>
        <v>4570.8</v>
      </c>
      <c r="H69" s="34">
        <f t="shared" si="9"/>
        <v>3284.2</v>
      </c>
      <c r="I69" s="34">
        <f t="shared" si="9"/>
        <v>3284.2</v>
      </c>
      <c r="J69" s="34">
        <f t="shared" si="9"/>
        <v>3284.2</v>
      </c>
      <c r="K69" s="34">
        <f t="shared" si="9"/>
        <v>3284.2</v>
      </c>
      <c r="L69" s="34">
        <f t="shared" si="9"/>
        <v>3284.2</v>
      </c>
      <c r="M69" s="34">
        <f t="shared" si="9"/>
        <v>3284.2</v>
      </c>
      <c r="N69" s="34">
        <f t="shared" si="9"/>
        <v>3284.2</v>
      </c>
      <c r="O69" s="34">
        <f t="shared" si="9"/>
        <v>3284.2</v>
      </c>
      <c r="P69" s="34">
        <f t="shared" si="9"/>
        <v>3284.2</v>
      </c>
      <c r="Q69" s="34">
        <f t="shared" si="9"/>
        <v>3284.2</v>
      </c>
      <c r="R69" s="34">
        <f t="shared" si="9"/>
        <v>3284.2</v>
      </c>
      <c r="S69" s="34">
        <f t="shared" si="9"/>
        <v>3284.2</v>
      </c>
      <c r="T69" s="34">
        <f t="shared" si="9"/>
        <v>3284.2</v>
      </c>
      <c r="U69" s="34">
        <f t="shared" si="9"/>
        <v>3284.2</v>
      </c>
      <c r="V69" s="34">
        <f t="shared" si="9"/>
        <v>3284.2</v>
      </c>
      <c r="W69" s="34">
        <f t="shared" si="9"/>
        <v>3284.2</v>
      </c>
      <c r="X69" s="64">
        <f t="shared" si="9"/>
        <v>2834.80374</v>
      </c>
      <c r="Y69" s="59">
        <f>X69/G69*100</f>
        <v>62.01985954318718</v>
      </c>
    </row>
    <row r="70" spans="1:25" ht="32.25" outlineLevel="5" thickBot="1">
      <c r="A70" s="5" t="s">
        <v>94</v>
      </c>
      <c r="B70" s="21">
        <v>951</v>
      </c>
      <c r="C70" s="6" t="s">
        <v>8</v>
      </c>
      <c r="D70" s="6" t="s">
        <v>280</v>
      </c>
      <c r="E70" s="6" t="s">
        <v>91</v>
      </c>
      <c r="F70" s="6"/>
      <c r="G70" s="7">
        <f>G71+G72+G73</f>
        <v>4570.8</v>
      </c>
      <c r="H70" s="26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W70" s="44">
        <v>3284.2</v>
      </c>
      <c r="X70" s="65">
        <v>2834.80374</v>
      </c>
      <c r="Y70" s="59">
        <f>X70/G70*100</f>
        <v>62.01985954318718</v>
      </c>
    </row>
    <row r="71" spans="1:25" ht="32.25" outlineLevel="5" thickBot="1">
      <c r="A71" s="89" t="s">
        <v>273</v>
      </c>
      <c r="B71" s="93">
        <v>951</v>
      </c>
      <c r="C71" s="94" t="s">
        <v>8</v>
      </c>
      <c r="D71" s="94" t="s">
        <v>280</v>
      </c>
      <c r="E71" s="94" t="s">
        <v>92</v>
      </c>
      <c r="F71" s="94"/>
      <c r="G71" s="99">
        <v>3516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9" t="s">
        <v>275</v>
      </c>
      <c r="B72" s="93">
        <v>951</v>
      </c>
      <c r="C72" s="94" t="s">
        <v>8</v>
      </c>
      <c r="D72" s="94" t="s">
        <v>280</v>
      </c>
      <c r="E72" s="94" t="s">
        <v>93</v>
      </c>
      <c r="F72" s="94"/>
      <c r="G72" s="99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48" outlineLevel="5" thickBot="1">
      <c r="A73" s="89" t="s">
        <v>268</v>
      </c>
      <c r="B73" s="93">
        <v>951</v>
      </c>
      <c r="C73" s="94" t="s">
        <v>8</v>
      </c>
      <c r="D73" s="94" t="s">
        <v>280</v>
      </c>
      <c r="E73" s="94" t="s">
        <v>269</v>
      </c>
      <c r="F73" s="94"/>
      <c r="G73" s="99">
        <v>1053.8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5" t="s">
        <v>101</v>
      </c>
      <c r="B74" s="21">
        <v>951</v>
      </c>
      <c r="C74" s="6" t="s">
        <v>8</v>
      </c>
      <c r="D74" s="6" t="s">
        <v>280</v>
      </c>
      <c r="E74" s="6" t="s">
        <v>95</v>
      </c>
      <c r="F74" s="6"/>
      <c r="G74" s="7">
        <f>G75+G76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89" t="s">
        <v>102</v>
      </c>
      <c r="B75" s="93">
        <v>951</v>
      </c>
      <c r="C75" s="94" t="s">
        <v>8</v>
      </c>
      <c r="D75" s="94" t="s">
        <v>280</v>
      </c>
      <c r="E75" s="94" t="s">
        <v>96</v>
      </c>
      <c r="F75" s="94"/>
      <c r="G75" s="99"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9" t="s">
        <v>103</v>
      </c>
      <c r="B76" s="93">
        <v>951</v>
      </c>
      <c r="C76" s="94" t="s">
        <v>8</v>
      </c>
      <c r="D76" s="94" t="s">
        <v>280</v>
      </c>
      <c r="E76" s="94" t="s">
        <v>97</v>
      </c>
      <c r="F76" s="94"/>
      <c r="G76" s="99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218</v>
      </c>
      <c r="B77" s="19">
        <v>951</v>
      </c>
      <c r="C77" s="9" t="s">
        <v>220</v>
      </c>
      <c r="D77" s="9" t="s">
        <v>276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3" t="s">
        <v>138</v>
      </c>
      <c r="B78" s="19">
        <v>951</v>
      </c>
      <c r="C78" s="9" t="s">
        <v>220</v>
      </c>
      <c r="D78" s="9" t="s">
        <v>277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3" t="s">
        <v>139</v>
      </c>
      <c r="B79" s="19">
        <v>951</v>
      </c>
      <c r="C79" s="9" t="s">
        <v>220</v>
      </c>
      <c r="D79" s="9" t="s">
        <v>278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5" t="s">
        <v>219</v>
      </c>
      <c r="B80" s="91">
        <v>951</v>
      </c>
      <c r="C80" s="92" t="s">
        <v>220</v>
      </c>
      <c r="D80" s="92" t="s">
        <v>284</v>
      </c>
      <c r="E80" s="92" t="s">
        <v>5</v>
      </c>
      <c r="F80" s="92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254</v>
      </c>
      <c r="B81" s="21">
        <v>951</v>
      </c>
      <c r="C81" s="6" t="s">
        <v>220</v>
      </c>
      <c r="D81" s="6" t="s">
        <v>284</v>
      </c>
      <c r="E81" s="6" t="s">
        <v>256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9" t="s">
        <v>255</v>
      </c>
      <c r="B82" s="93">
        <v>951</v>
      </c>
      <c r="C82" s="94" t="s">
        <v>220</v>
      </c>
      <c r="D82" s="94" t="s">
        <v>284</v>
      </c>
      <c r="E82" s="94" t="s">
        <v>257</v>
      </c>
      <c r="F82" s="94"/>
      <c r="G82" s="99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276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3" t="s">
        <v>138</v>
      </c>
      <c r="B84" s="19">
        <v>951</v>
      </c>
      <c r="C84" s="11" t="s">
        <v>9</v>
      </c>
      <c r="D84" s="11" t="s">
        <v>277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3" t="s">
        <v>139</v>
      </c>
      <c r="B85" s="19">
        <v>951</v>
      </c>
      <c r="C85" s="11" t="s">
        <v>9</v>
      </c>
      <c r="D85" s="11" t="s">
        <v>278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5" t="s">
        <v>142</v>
      </c>
      <c r="B86" s="91">
        <v>951</v>
      </c>
      <c r="C86" s="92" t="s">
        <v>9</v>
      </c>
      <c r="D86" s="92" t="s">
        <v>285</v>
      </c>
      <c r="E86" s="92" t="s">
        <v>5</v>
      </c>
      <c r="F86" s="92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111</v>
      </c>
      <c r="B87" s="21">
        <v>951</v>
      </c>
      <c r="C87" s="6" t="s">
        <v>9</v>
      </c>
      <c r="D87" s="6" t="s">
        <v>285</v>
      </c>
      <c r="E87" s="6" t="s">
        <v>110</v>
      </c>
      <c r="F87" s="6"/>
      <c r="G87" s="7">
        <v>200</v>
      </c>
      <c r="H87" s="31" t="e">
        <f aca="true" t="shared" si="12" ref="H87:X87">H88+H96+H105+H111+H117+H138+H145+H160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276</v>
      </c>
      <c r="E88" s="9" t="s">
        <v>5</v>
      </c>
      <c r="F88" s="9"/>
      <c r="G88" s="144">
        <f>G89+G144</f>
        <v>47772.4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3" t="s">
        <v>138</v>
      </c>
      <c r="B89" s="19">
        <v>951</v>
      </c>
      <c r="C89" s="11" t="s">
        <v>67</v>
      </c>
      <c r="D89" s="11" t="s">
        <v>277</v>
      </c>
      <c r="E89" s="11" t="s">
        <v>5</v>
      </c>
      <c r="F89" s="11"/>
      <c r="G89" s="147">
        <f>G90</f>
        <v>41951.4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2.2645251409964864</v>
      </c>
    </row>
    <row r="90" spans="1:25" ht="32.25" outlineLevel="5" thickBot="1">
      <c r="A90" s="113" t="s">
        <v>139</v>
      </c>
      <c r="B90" s="19">
        <v>951</v>
      </c>
      <c r="C90" s="11" t="s">
        <v>67</v>
      </c>
      <c r="D90" s="11" t="s">
        <v>278</v>
      </c>
      <c r="E90" s="11" t="s">
        <v>5</v>
      </c>
      <c r="F90" s="11"/>
      <c r="G90" s="147">
        <f>G91+G98+G106+G113+G111+G124+G131+G138</f>
        <v>41951.4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2.2645251409964864</v>
      </c>
    </row>
    <row r="91" spans="1:25" ht="18.75" customHeight="1" outlineLevel="5" thickBot="1">
      <c r="A91" s="95" t="s">
        <v>30</v>
      </c>
      <c r="B91" s="91">
        <v>951</v>
      </c>
      <c r="C91" s="92" t="s">
        <v>67</v>
      </c>
      <c r="D91" s="92" t="s">
        <v>286</v>
      </c>
      <c r="E91" s="92" t="s">
        <v>5</v>
      </c>
      <c r="F91" s="92"/>
      <c r="G91" s="146">
        <f>G92+G96</f>
        <v>1304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286</v>
      </c>
      <c r="E92" s="6" t="s">
        <v>91</v>
      </c>
      <c r="F92" s="6"/>
      <c r="G92" s="150">
        <f>G93+G94+G95</f>
        <v>1184.2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89" t="s">
        <v>273</v>
      </c>
      <c r="B93" s="93">
        <v>951</v>
      </c>
      <c r="C93" s="94" t="s">
        <v>67</v>
      </c>
      <c r="D93" s="94" t="s">
        <v>286</v>
      </c>
      <c r="E93" s="94" t="s">
        <v>92</v>
      </c>
      <c r="F93" s="94"/>
      <c r="G93" s="145">
        <v>909.5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48" outlineLevel="5" thickBot="1">
      <c r="A94" s="89" t="s">
        <v>275</v>
      </c>
      <c r="B94" s="93">
        <v>951</v>
      </c>
      <c r="C94" s="94" t="s">
        <v>67</v>
      </c>
      <c r="D94" s="94" t="s">
        <v>286</v>
      </c>
      <c r="E94" s="94" t="s">
        <v>93</v>
      </c>
      <c r="F94" s="94"/>
      <c r="G94" s="145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9" t="s">
        <v>268</v>
      </c>
      <c r="B95" s="93">
        <v>951</v>
      </c>
      <c r="C95" s="94" t="s">
        <v>67</v>
      </c>
      <c r="D95" s="94" t="s">
        <v>286</v>
      </c>
      <c r="E95" s="94" t="s">
        <v>269</v>
      </c>
      <c r="F95" s="94"/>
      <c r="G95" s="145">
        <v>274.7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5.25" customHeight="1" outlineLevel="6" thickBot="1">
      <c r="A96" s="5" t="s">
        <v>101</v>
      </c>
      <c r="B96" s="21">
        <v>951</v>
      </c>
      <c r="C96" s="6" t="s">
        <v>67</v>
      </c>
      <c r="D96" s="6" t="s">
        <v>286</v>
      </c>
      <c r="E96" s="6" t="s">
        <v>95</v>
      </c>
      <c r="F96" s="6"/>
      <c r="G96" s="150">
        <f>G97</f>
        <v>119.8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7962.49590984975</v>
      </c>
    </row>
    <row r="97" spans="1:25" ht="32.25" outlineLevel="4" thickBot="1">
      <c r="A97" s="89" t="s">
        <v>103</v>
      </c>
      <c r="B97" s="93">
        <v>951</v>
      </c>
      <c r="C97" s="94" t="s">
        <v>67</v>
      </c>
      <c r="D97" s="94" t="s">
        <v>286</v>
      </c>
      <c r="E97" s="94" t="s">
        <v>97</v>
      </c>
      <c r="F97" s="94"/>
      <c r="G97" s="145">
        <v>119.8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7962.49590984975</v>
      </c>
    </row>
    <row r="98" spans="1:25" ht="48" outlineLevel="5" thickBot="1">
      <c r="A98" s="114" t="s">
        <v>211</v>
      </c>
      <c r="B98" s="91">
        <v>951</v>
      </c>
      <c r="C98" s="92" t="s">
        <v>67</v>
      </c>
      <c r="D98" s="92" t="s">
        <v>280</v>
      </c>
      <c r="E98" s="92" t="s">
        <v>5</v>
      </c>
      <c r="F98" s="92"/>
      <c r="G98" s="146">
        <f>G99+G103</f>
        <v>16303.2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58.51041574660189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280</v>
      </c>
      <c r="E99" s="6" t="s">
        <v>91</v>
      </c>
      <c r="F99" s="6"/>
      <c r="G99" s="150">
        <f>G100+G101+G102</f>
        <v>16169.2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2.25" outlineLevel="5" thickBot="1">
      <c r="A100" s="89" t="s">
        <v>273</v>
      </c>
      <c r="B100" s="93">
        <v>951</v>
      </c>
      <c r="C100" s="94" t="s">
        <v>67</v>
      </c>
      <c r="D100" s="94" t="s">
        <v>280</v>
      </c>
      <c r="E100" s="94" t="s">
        <v>92</v>
      </c>
      <c r="F100" s="94"/>
      <c r="G100" s="145">
        <v>12417.2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9" t="s">
        <v>275</v>
      </c>
      <c r="B101" s="93">
        <v>951</v>
      </c>
      <c r="C101" s="94" t="s">
        <v>67</v>
      </c>
      <c r="D101" s="94" t="s">
        <v>280</v>
      </c>
      <c r="E101" s="94" t="s">
        <v>93</v>
      </c>
      <c r="F101" s="94"/>
      <c r="G101" s="99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268</v>
      </c>
      <c r="B102" s="93">
        <v>951</v>
      </c>
      <c r="C102" s="94" t="s">
        <v>67</v>
      </c>
      <c r="D102" s="94" t="s">
        <v>280</v>
      </c>
      <c r="E102" s="94" t="s">
        <v>269</v>
      </c>
      <c r="F102" s="94"/>
      <c r="G102" s="99">
        <v>3750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5" t="s">
        <v>101</v>
      </c>
      <c r="B103" s="21">
        <v>951</v>
      </c>
      <c r="C103" s="6" t="s">
        <v>67</v>
      </c>
      <c r="D103" s="6" t="s">
        <v>280</v>
      </c>
      <c r="E103" s="6" t="s">
        <v>95</v>
      </c>
      <c r="F103" s="6"/>
      <c r="G103" s="7">
        <f>G104+G105</f>
        <v>134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89" t="s">
        <v>102</v>
      </c>
      <c r="B104" s="93">
        <v>951</v>
      </c>
      <c r="C104" s="94" t="s">
        <v>67</v>
      </c>
      <c r="D104" s="94" t="s">
        <v>280</v>
      </c>
      <c r="E104" s="94" t="s">
        <v>96</v>
      </c>
      <c r="F104" s="94"/>
      <c r="G104" s="9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6" thickBot="1">
      <c r="A105" s="89" t="s">
        <v>103</v>
      </c>
      <c r="B105" s="93">
        <v>951</v>
      </c>
      <c r="C105" s="94" t="s">
        <v>67</v>
      </c>
      <c r="D105" s="94" t="s">
        <v>280</v>
      </c>
      <c r="E105" s="94" t="s">
        <v>97</v>
      </c>
      <c r="F105" s="94"/>
      <c r="G105" s="99">
        <v>134</v>
      </c>
      <c r="H105" s="32">
        <f aca="true" t="shared" si="17" ref="H105:W105">H106</f>
        <v>0</v>
      </c>
      <c r="I105" s="32">
        <f t="shared" si="17"/>
        <v>0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si="17"/>
        <v>0</v>
      </c>
      <c r="O105" s="32">
        <f t="shared" si="17"/>
        <v>0</v>
      </c>
      <c r="P105" s="32">
        <f t="shared" si="17"/>
        <v>0</v>
      </c>
      <c r="Q105" s="32">
        <f t="shared" si="17"/>
        <v>0</v>
      </c>
      <c r="R105" s="32">
        <f t="shared" si="17"/>
        <v>0</v>
      </c>
      <c r="S105" s="32">
        <f t="shared" si="17"/>
        <v>0</v>
      </c>
      <c r="T105" s="32">
        <f t="shared" si="17"/>
        <v>0</v>
      </c>
      <c r="U105" s="32">
        <f t="shared" si="17"/>
        <v>0</v>
      </c>
      <c r="V105" s="32">
        <f t="shared" si="17"/>
        <v>0</v>
      </c>
      <c r="W105" s="32">
        <f t="shared" si="17"/>
        <v>0</v>
      </c>
      <c r="X105" s="67">
        <f>X106</f>
        <v>277.89792</v>
      </c>
      <c r="Y105" s="59">
        <f>X105/G105*100</f>
        <v>207.38650746268655</v>
      </c>
    </row>
    <row r="106" spans="1:25" ht="46.5" customHeight="1" outlineLevel="4" thickBot="1">
      <c r="A106" s="95" t="s">
        <v>143</v>
      </c>
      <c r="B106" s="91">
        <v>951</v>
      </c>
      <c r="C106" s="92" t="s">
        <v>67</v>
      </c>
      <c r="D106" s="92" t="s">
        <v>287</v>
      </c>
      <c r="E106" s="92" t="s">
        <v>5</v>
      </c>
      <c r="F106" s="92"/>
      <c r="G106" s="16">
        <f>G107+G109</f>
        <v>550</v>
      </c>
      <c r="H106" s="34">
        <f aca="true" t="shared" si="18" ref="H106:X106">H107</f>
        <v>0</v>
      </c>
      <c r="I106" s="34">
        <f t="shared" si="18"/>
        <v>0</v>
      </c>
      <c r="J106" s="34">
        <f t="shared" si="18"/>
        <v>0</v>
      </c>
      <c r="K106" s="34">
        <f t="shared" si="18"/>
        <v>0</v>
      </c>
      <c r="L106" s="34">
        <f t="shared" si="18"/>
        <v>0</v>
      </c>
      <c r="M106" s="34">
        <f t="shared" si="18"/>
        <v>0</v>
      </c>
      <c r="N106" s="34">
        <f t="shared" si="18"/>
        <v>0</v>
      </c>
      <c r="O106" s="34">
        <f t="shared" si="18"/>
        <v>0</v>
      </c>
      <c r="P106" s="34">
        <f t="shared" si="18"/>
        <v>0</v>
      </c>
      <c r="Q106" s="34">
        <f t="shared" si="18"/>
        <v>0</v>
      </c>
      <c r="R106" s="34">
        <f t="shared" si="18"/>
        <v>0</v>
      </c>
      <c r="S106" s="34">
        <f t="shared" si="18"/>
        <v>0</v>
      </c>
      <c r="T106" s="34">
        <f t="shared" si="18"/>
        <v>0</v>
      </c>
      <c r="U106" s="34">
        <f t="shared" si="18"/>
        <v>0</v>
      </c>
      <c r="V106" s="34">
        <f t="shared" si="18"/>
        <v>0</v>
      </c>
      <c r="W106" s="34">
        <f t="shared" si="18"/>
        <v>0</v>
      </c>
      <c r="X106" s="68">
        <f t="shared" si="18"/>
        <v>277.89792</v>
      </c>
      <c r="Y106" s="59">
        <f>X106/G106*100</f>
        <v>50.526894545454546</v>
      </c>
    </row>
    <row r="107" spans="1:25" ht="32.25" outlineLevel="5" thickBot="1">
      <c r="A107" s="5" t="s">
        <v>101</v>
      </c>
      <c r="B107" s="21">
        <v>951</v>
      </c>
      <c r="C107" s="6" t="s">
        <v>67</v>
      </c>
      <c r="D107" s="6" t="s">
        <v>287</v>
      </c>
      <c r="E107" s="6" t="s">
        <v>95</v>
      </c>
      <c r="F107" s="6"/>
      <c r="G107" s="7">
        <f>G108</f>
        <v>550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277.89792</v>
      </c>
      <c r="Y107" s="59">
        <f>X107/G107*100</f>
        <v>50.526894545454546</v>
      </c>
    </row>
    <row r="108" spans="1:25" ht="32.25" outlineLevel="5" thickBot="1">
      <c r="A108" s="89" t="s">
        <v>103</v>
      </c>
      <c r="B108" s="93">
        <v>951</v>
      </c>
      <c r="C108" s="94" t="s">
        <v>67</v>
      </c>
      <c r="D108" s="94" t="s">
        <v>287</v>
      </c>
      <c r="E108" s="94" t="s">
        <v>97</v>
      </c>
      <c r="F108" s="94"/>
      <c r="G108" s="99">
        <v>550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5" t="s">
        <v>104</v>
      </c>
      <c r="B109" s="21">
        <v>951</v>
      </c>
      <c r="C109" s="6" t="s">
        <v>67</v>
      </c>
      <c r="D109" s="6" t="s">
        <v>287</v>
      </c>
      <c r="E109" s="6" t="s">
        <v>98</v>
      </c>
      <c r="F109" s="6"/>
      <c r="G109" s="7">
        <f>G110</f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89" t="s">
        <v>106</v>
      </c>
      <c r="B110" s="93">
        <v>951</v>
      </c>
      <c r="C110" s="94" t="s">
        <v>67</v>
      </c>
      <c r="D110" s="94" t="s">
        <v>287</v>
      </c>
      <c r="E110" s="94" t="s">
        <v>100</v>
      </c>
      <c r="F110" s="94"/>
      <c r="G110" s="99"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9.5" customHeight="1" outlineLevel="6" thickBot="1">
      <c r="A111" s="95" t="s">
        <v>144</v>
      </c>
      <c r="B111" s="91">
        <v>951</v>
      </c>
      <c r="C111" s="92" t="s">
        <v>67</v>
      </c>
      <c r="D111" s="92" t="s">
        <v>282</v>
      </c>
      <c r="E111" s="92" t="s">
        <v>5</v>
      </c>
      <c r="F111" s="92"/>
      <c r="G111" s="146"/>
      <c r="H111" s="32" t="e">
        <f>#REF!+H112</f>
        <v>#REF!</v>
      </c>
      <c r="I111" s="32" t="e">
        <f>#REF!+I112</f>
        <v>#REF!</v>
      </c>
      <c r="J111" s="32" t="e">
        <f>#REF!+J112</f>
        <v>#REF!</v>
      </c>
      <c r="K111" s="32" t="e">
        <f>#REF!+K112</f>
        <v>#REF!</v>
      </c>
      <c r="L111" s="32" t="e">
        <f>#REF!+L112</f>
        <v>#REF!</v>
      </c>
      <c r="M111" s="32" t="e">
        <f>#REF!+M112</f>
        <v>#REF!</v>
      </c>
      <c r="N111" s="32" t="e">
        <f>#REF!+N112</f>
        <v>#REF!</v>
      </c>
      <c r="O111" s="32" t="e">
        <f>#REF!+O112</f>
        <v>#REF!</v>
      </c>
      <c r="P111" s="32" t="e">
        <f>#REF!+P112</f>
        <v>#REF!</v>
      </c>
      <c r="Q111" s="32" t="e">
        <f>#REF!+Q112</f>
        <v>#REF!</v>
      </c>
      <c r="R111" s="32" t="e">
        <f>#REF!+R112</f>
        <v>#REF!</v>
      </c>
      <c r="S111" s="32" t="e">
        <f>#REF!+S112</f>
        <v>#REF!</v>
      </c>
      <c r="T111" s="32" t="e">
        <f>#REF!+T112</f>
        <v>#REF!</v>
      </c>
      <c r="U111" s="32" t="e">
        <f>#REF!+U112</f>
        <v>#REF!</v>
      </c>
      <c r="V111" s="32" t="e">
        <f>#REF!+V112</f>
        <v>#REF!</v>
      </c>
      <c r="W111" s="32" t="e">
        <f>#REF!+W112</f>
        <v>#REF!</v>
      </c>
      <c r="X111" s="70" t="e">
        <f>#REF!+X112</f>
        <v>#REF!</v>
      </c>
      <c r="Y111" s="59" t="e">
        <f>X111/G111*100</f>
        <v>#REF!</v>
      </c>
    </row>
    <row r="112" spans="1:25" ht="16.5" customHeight="1" outlineLevel="4" thickBot="1">
      <c r="A112" s="5" t="s">
        <v>112</v>
      </c>
      <c r="B112" s="21">
        <v>951</v>
      </c>
      <c r="C112" s="6" t="s">
        <v>67</v>
      </c>
      <c r="D112" s="6" t="s">
        <v>282</v>
      </c>
      <c r="E112" s="6" t="s">
        <v>234</v>
      </c>
      <c r="F112" s="6"/>
      <c r="G112" s="150">
        <v>0</v>
      </c>
      <c r="H112" s="34">
        <f aca="true" t="shared" si="19" ref="H112:W112">H116</f>
        <v>0</v>
      </c>
      <c r="I112" s="34">
        <f t="shared" si="19"/>
        <v>0</v>
      </c>
      <c r="J112" s="34">
        <f t="shared" si="19"/>
        <v>0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  <c r="P112" s="34">
        <f t="shared" si="19"/>
        <v>0</v>
      </c>
      <c r="Q112" s="34">
        <f t="shared" si="19"/>
        <v>0</v>
      </c>
      <c r="R112" s="34">
        <f t="shared" si="19"/>
        <v>0</v>
      </c>
      <c r="S112" s="34">
        <f t="shared" si="19"/>
        <v>0</v>
      </c>
      <c r="T112" s="34">
        <f t="shared" si="19"/>
        <v>0</v>
      </c>
      <c r="U112" s="34">
        <f t="shared" si="19"/>
        <v>0</v>
      </c>
      <c r="V112" s="34">
        <f t="shared" si="19"/>
        <v>0</v>
      </c>
      <c r="W112" s="34">
        <f t="shared" si="19"/>
        <v>0</v>
      </c>
      <c r="X112" s="64">
        <f>X116</f>
        <v>1067.9833</v>
      </c>
      <c r="Y112" s="59" t="e">
        <f>X112/G112*100</f>
        <v>#DIV/0!</v>
      </c>
    </row>
    <row r="113" spans="1:25" ht="33.75" customHeight="1" outlineLevel="4" thickBot="1">
      <c r="A113" s="95" t="s">
        <v>145</v>
      </c>
      <c r="B113" s="91">
        <v>951</v>
      </c>
      <c r="C113" s="92" t="s">
        <v>67</v>
      </c>
      <c r="D113" s="92" t="s">
        <v>288</v>
      </c>
      <c r="E113" s="92" t="s">
        <v>5</v>
      </c>
      <c r="F113" s="92"/>
      <c r="G113" s="16">
        <f>G114+G118+G121</f>
        <v>21600.800000000003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5" t="s">
        <v>114</v>
      </c>
      <c r="B114" s="21">
        <v>951</v>
      </c>
      <c r="C114" s="6" t="s">
        <v>67</v>
      </c>
      <c r="D114" s="6" t="s">
        <v>288</v>
      </c>
      <c r="E114" s="6" t="s">
        <v>113</v>
      </c>
      <c r="F114" s="6"/>
      <c r="G114" s="7">
        <f>G115+G116+G117</f>
        <v>12337.380000000001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89" t="s">
        <v>272</v>
      </c>
      <c r="B115" s="93">
        <v>951</v>
      </c>
      <c r="C115" s="94" t="s">
        <v>67</v>
      </c>
      <c r="D115" s="94" t="s">
        <v>288</v>
      </c>
      <c r="E115" s="94" t="s">
        <v>115</v>
      </c>
      <c r="F115" s="94"/>
      <c r="G115" s="99">
        <v>9408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32.25" outlineLevel="5" thickBot="1">
      <c r="A116" s="89" t="s">
        <v>274</v>
      </c>
      <c r="B116" s="93">
        <v>951</v>
      </c>
      <c r="C116" s="94" t="s">
        <v>67</v>
      </c>
      <c r="D116" s="94" t="s">
        <v>288</v>
      </c>
      <c r="E116" s="94" t="s">
        <v>116</v>
      </c>
      <c r="F116" s="94"/>
      <c r="G116" s="99">
        <v>0</v>
      </c>
      <c r="H116" s="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4"/>
      <c r="X116" s="65">
        <v>1067.9833</v>
      </c>
      <c r="Y116" s="59">
        <f>X116/G113*100</f>
        <v>4.94418401170327</v>
      </c>
    </row>
    <row r="117" spans="1:25" ht="18.75" customHeight="1" outlineLevel="6" thickBot="1">
      <c r="A117" s="89" t="s">
        <v>270</v>
      </c>
      <c r="B117" s="93">
        <v>951</v>
      </c>
      <c r="C117" s="94" t="s">
        <v>67</v>
      </c>
      <c r="D117" s="94" t="s">
        <v>288</v>
      </c>
      <c r="E117" s="94" t="s">
        <v>271</v>
      </c>
      <c r="F117" s="94"/>
      <c r="G117" s="99">
        <v>2929.38</v>
      </c>
      <c r="H117" s="32">
        <f aca="true" t="shared" si="20" ref="H117:X118">H118</f>
        <v>0</v>
      </c>
      <c r="I117" s="32">
        <f t="shared" si="20"/>
        <v>0</v>
      </c>
      <c r="J117" s="32">
        <f t="shared" si="20"/>
        <v>0</v>
      </c>
      <c r="K117" s="32">
        <f t="shared" si="20"/>
        <v>0</v>
      </c>
      <c r="L117" s="32">
        <f t="shared" si="20"/>
        <v>0</v>
      </c>
      <c r="M117" s="32">
        <f t="shared" si="20"/>
        <v>0</v>
      </c>
      <c r="N117" s="32">
        <f t="shared" si="20"/>
        <v>0</v>
      </c>
      <c r="O117" s="32">
        <f t="shared" si="20"/>
        <v>0</v>
      </c>
      <c r="P117" s="32">
        <f t="shared" si="20"/>
        <v>0</v>
      </c>
      <c r="Q117" s="32">
        <f t="shared" si="20"/>
        <v>0</v>
      </c>
      <c r="R117" s="32">
        <f t="shared" si="20"/>
        <v>0</v>
      </c>
      <c r="S117" s="32">
        <f t="shared" si="20"/>
        <v>0</v>
      </c>
      <c r="T117" s="32">
        <f t="shared" si="20"/>
        <v>0</v>
      </c>
      <c r="U117" s="32">
        <f t="shared" si="20"/>
        <v>0</v>
      </c>
      <c r="V117" s="32">
        <f t="shared" si="20"/>
        <v>0</v>
      </c>
      <c r="W117" s="32">
        <f t="shared" si="20"/>
        <v>0</v>
      </c>
      <c r="X117" s="67">
        <f>X118</f>
        <v>16240.50148</v>
      </c>
      <c r="Y117" s="59">
        <f>X117/G114*100</f>
        <v>131.63655071011834</v>
      </c>
    </row>
    <row r="118" spans="1:25" ht="32.25" outlineLevel="6" thickBot="1">
      <c r="A118" s="5" t="s">
        <v>101</v>
      </c>
      <c r="B118" s="21">
        <v>951</v>
      </c>
      <c r="C118" s="6" t="s">
        <v>67</v>
      </c>
      <c r="D118" s="6" t="s">
        <v>288</v>
      </c>
      <c r="E118" s="6" t="s">
        <v>95</v>
      </c>
      <c r="F118" s="6"/>
      <c r="G118" s="7">
        <f>G119+G120</f>
        <v>8967.42</v>
      </c>
      <c r="H118" s="35">
        <f t="shared" si="20"/>
        <v>0</v>
      </c>
      <c r="I118" s="35">
        <f t="shared" si="20"/>
        <v>0</v>
      </c>
      <c r="J118" s="35">
        <f t="shared" si="20"/>
        <v>0</v>
      </c>
      <c r="K118" s="35">
        <f t="shared" si="20"/>
        <v>0</v>
      </c>
      <c r="L118" s="35">
        <f t="shared" si="20"/>
        <v>0</v>
      </c>
      <c r="M118" s="35">
        <f t="shared" si="20"/>
        <v>0</v>
      </c>
      <c r="N118" s="35">
        <f t="shared" si="20"/>
        <v>0</v>
      </c>
      <c r="O118" s="35">
        <f t="shared" si="20"/>
        <v>0</v>
      </c>
      <c r="P118" s="35">
        <f t="shared" si="20"/>
        <v>0</v>
      </c>
      <c r="Q118" s="35">
        <f t="shared" si="20"/>
        <v>0</v>
      </c>
      <c r="R118" s="35">
        <f t="shared" si="20"/>
        <v>0</v>
      </c>
      <c r="S118" s="35">
        <f t="shared" si="20"/>
        <v>0</v>
      </c>
      <c r="T118" s="35">
        <f t="shared" si="20"/>
        <v>0</v>
      </c>
      <c r="U118" s="35">
        <f t="shared" si="20"/>
        <v>0</v>
      </c>
      <c r="V118" s="35">
        <f t="shared" si="20"/>
        <v>0</v>
      </c>
      <c r="W118" s="35">
        <f t="shared" si="20"/>
        <v>0</v>
      </c>
      <c r="X118" s="71">
        <f t="shared" si="20"/>
        <v>16240.50148</v>
      </c>
      <c r="Y118" s="59">
        <f>X118/G115*100</f>
        <v>172.6243779761905</v>
      </c>
    </row>
    <row r="119" spans="1:25" ht="32.25" outlineLevel="6" thickBot="1">
      <c r="A119" s="89" t="s">
        <v>102</v>
      </c>
      <c r="B119" s="93">
        <v>951</v>
      </c>
      <c r="C119" s="94" t="s">
        <v>67</v>
      </c>
      <c r="D119" s="94" t="s">
        <v>288</v>
      </c>
      <c r="E119" s="94" t="s">
        <v>96</v>
      </c>
      <c r="F119" s="94"/>
      <c r="G119" s="99">
        <v>0</v>
      </c>
      <c r="H119" s="2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45"/>
      <c r="X119" s="65">
        <v>16240.50148</v>
      </c>
      <c r="Y119" s="59" t="e">
        <f>X119/G116*100</f>
        <v>#DIV/0!</v>
      </c>
    </row>
    <row r="120" spans="1:25" ht="32.25" outlineLevel="6" thickBot="1">
      <c r="A120" s="89" t="s">
        <v>103</v>
      </c>
      <c r="B120" s="93">
        <v>951</v>
      </c>
      <c r="C120" s="94" t="s">
        <v>67</v>
      </c>
      <c r="D120" s="94" t="s">
        <v>288</v>
      </c>
      <c r="E120" s="94" t="s">
        <v>97</v>
      </c>
      <c r="F120" s="94"/>
      <c r="G120" s="99">
        <v>8967.42</v>
      </c>
      <c r="H120" s="87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5" t="s">
        <v>104</v>
      </c>
      <c r="B121" s="21">
        <v>951</v>
      </c>
      <c r="C121" s="6" t="s">
        <v>67</v>
      </c>
      <c r="D121" s="6" t="s">
        <v>288</v>
      </c>
      <c r="E121" s="6" t="s">
        <v>98</v>
      </c>
      <c r="F121" s="6"/>
      <c r="G121" s="7">
        <f>G122+G123</f>
        <v>296</v>
      </c>
      <c r="H121" s="87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9" t="s">
        <v>105</v>
      </c>
      <c r="B122" s="93">
        <v>951</v>
      </c>
      <c r="C122" s="94" t="s">
        <v>67</v>
      </c>
      <c r="D122" s="94" t="s">
        <v>288</v>
      </c>
      <c r="E122" s="94" t="s">
        <v>99</v>
      </c>
      <c r="F122" s="94"/>
      <c r="G122" s="99">
        <v>252</v>
      </c>
      <c r="H122" s="87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89" t="s">
        <v>106</v>
      </c>
      <c r="B123" s="93">
        <v>951</v>
      </c>
      <c r="C123" s="94" t="s">
        <v>67</v>
      </c>
      <c r="D123" s="94" t="s">
        <v>288</v>
      </c>
      <c r="E123" s="94" t="s">
        <v>100</v>
      </c>
      <c r="F123" s="94"/>
      <c r="G123" s="99">
        <v>44</v>
      </c>
      <c r="H123" s="87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5" t="s">
        <v>146</v>
      </c>
      <c r="B124" s="91">
        <v>951</v>
      </c>
      <c r="C124" s="92" t="s">
        <v>67</v>
      </c>
      <c r="D124" s="92" t="s">
        <v>289</v>
      </c>
      <c r="E124" s="92" t="s">
        <v>5</v>
      </c>
      <c r="F124" s="92"/>
      <c r="G124" s="16">
        <f>G125+G129</f>
        <v>1003.4</v>
      </c>
      <c r="H124" s="87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289</v>
      </c>
      <c r="E125" s="6" t="s">
        <v>91</v>
      </c>
      <c r="F125" s="6"/>
      <c r="G125" s="7">
        <f>G126+G127+G128</f>
        <v>932</v>
      </c>
      <c r="H125" s="87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9" t="s">
        <v>273</v>
      </c>
      <c r="B126" s="93">
        <v>951</v>
      </c>
      <c r="C126" s="94" t="s">
        <v>67</v>
      </c>
      <c r="D126" s="94" t="s">
        <v>289</v>
      </c>
      <c r="E126" s="94" t="s">
        <v>92</v>
      </c>
      <c r="F126" s="94"/>
      <c r="G126" s="99">
        <v>716</v>
      </c>
      <c r="H126" s="87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48" outlineLevel="6" thickBot="1">
      <c r="A127" s="89" t="s">
        <v>275</v>
      </c>
      <c r="B127" s="93">
        <v>951</v>
      </c>
      <c r="C127" s="94" t="s">
        <v>67</v>
      </c>
      <c r="D127" s="94" t="s">
        <v>289</v>
      </c>
      <c r="E127" s="94" t="s">
        <v>93</v>
      </c>
      <c r="F127" s="94"/>
      <c r="G127" s="99">
        <v>0</v>
      </c>
      <c r="H127" s="87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9" t="s">
        <v>268</v>
      </c>
      <c r="B128" s="93">
        <v>951</v>
      </c>
      <c r="C128" s="94" t="s">
        <v>67</v>
      </c>
      <c r="D128" s="94" t="s">
        <v>289</v>
      </c>
      <c r="E128" s="94" t="s">
        <v>269</v>
      </c>
      <c r="F128" s="94"/>
      <c r="G128" s="99">
        <v>216</v>
      </c>
      <c r="H128" s="87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101</v>
      </c>
      <c r="B129" s="21">
        <v>951</v>
      </c>
      <c r="C129" s="6" t="s">
        <v>67</v>
      </c>
      <c r="D129" s="6" t="s">
        <v>289</v>
      </c>
      <c r="E129" s="6" t="s">
        <v>95</v>
      </c>
      <c r="F129" s="6"/>
      <c r="G129" s="7">
        <f>G130</f>
        <v>71.4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9" t="s">
        <v>103</v>
      </c>
      <c r="B130" s="93">
        <v>951</v>
      </c>
      <c r="C130" s="94" t="s">
        <v>67</v>
      </c>
      <c r="D130" s="94" t="s">
        <v>290</v>
      </c>
      <c r="E130" s="94" t="s">
        <v>97</v>
      </c>
      <c r="F130" s="94"/>
      <c r="G130" s="99">
        <v>71.4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5" t="s">
        <v>147</v>
      </c>
      <c r="B131" s="91">
        <v>951</v>
      </c>
      <c r="C131" s="92" t="s">
        <v>67</v>
      </c>
      <c r="D131" s="92" t="s">
        <v>290</v>
      </c>
      <c r="E131" s="92" t="s">
        <v>5</v>
      </c>
      <c r="F131" s="92"/>
      <c r="G131" s="16">
        <f>G132+G136</f>
        <v>538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290</v>
      </c>
      <c r="E132" s="6" t="s">
        <v>91</v>
      </c>
      <c r="F132" s="6"/>
      <c r="G132" s="7">
        <f>G133+G134+G135</f>
        <v>466.4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9" t="s">
        <v>273</v>
      </c>
      <c r="B133" s="93">
        <v>951</v>
      </c>
      <c r="C133" s="94" t="s">
        <v>67</v>
      </c>
      <c r="D133" s="94" t="s">
        <v>290</v>
      </c>
      <c r="E133" s="94" t="s">
        <v>92</v>
      </c>
      <c r="F133" s="94"/>
      <c r="G133" s="99">
        <v>358.2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9" t="s">
        <v>275</v>
      </c>
      <c r="B134" s="93">
        <v>951</v>
      </c>
      <c r="C134" s="94" t="s">
        <v>67</v>
      </c>
      <c r="D134" s="94" t="s">
        <v>290</v>
      </c>
      <c r="E134" s="94" t="s">
        <v>93</v>
      </c>
      <c r="F134" s="94"/>
      <c r="G134" s="99">
        <v>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9" t="s">
        <v>268</v>
      </c>
      <c r="B135" s="93">
        <v>951</v>
      </c>
      <c r="C135" s="94" t="s">
        <v>67</v>
      </c>
      <c r="D135" s="94" t="s">
        <v>290</v>
      </c>
      <c r="E135" s="94" t="s">
        <v>269</v>
      </c>
      <c r="F135" s="94"/>
      <c r="G135" s="99">
        <v>108.2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5" t="s">
        <v>101</v>
      </c>
      <c r="B136" s="21">
        <v>951</v>
      </c>
      <c r="C136" s="6" t="s">
        <v>67</v>
      </c>
      <c r="D136" s="6" t="s">
        <v>290</v>
      </c>
      <c r="E136" s="6" t="s">
        <v>95</v>
      </c>
      <c r="F136" s="6"/>
      <c r="G136" s="7">
        <f>G137</f>
        <v>71.6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89" t="s">
        <v>103</v>
      </c>
      <c r="B137" s="93">
        <v>951</v>
      </c>
      <c r="C137" s="94" t="s">
        <v>67</v>
      </c>
      <c r="D137" s="94" t="s">
        <v>290</v>
      </c>
      <c r="E137" s="94" t="s">
        <v>97</v>
      </c>
      <c r="F137" s="94"/>
      <c r="G137" s="99">
        <v>71.6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115" t="s">
        <v>148</v>
      </c>
      <c r="B138" s="91">
        <v>951</v>
      </c>
      <c r="C138" s="92" t="s">
        <v>67</v>
      </c>
      <c r="D138" s="92" t="s">
        <v>291</v>
      </c>
      <c r="E138" s="92" t="s">
        <v>5</v>
      </c>
      <c r="F138" s="92"/>
      <c r="G138" s="16">
        <f>G139+G142</f>
        <v>652</v>
      </c>
      <c r="H138" s="32">
        <f aca="true" t="shared" si="21" ref="H138:W138">H139</f>
        <v>0</v>
      </c>
      <c r="I138" s="32">
        <f t="shared" si="21"/>
        <v>0</v>
      </c>
      <c r="J138" s="32">
        <f t="shared" si="21"/>
        <v>0</v>
      </c>
      <c r="K138" s="32">
        <f t="shared" si="21"/>
        <v>0</v>
      </c>
      <c r="L138" s="32">
        <f t="shared" si="21"/>
        <v>0</v>
      </c>
      <c r="M138" s="32">
        <f t="shared" si="21"/>
        <v>0</v>
      </c>
      <c r="N138" s="32">
        <f t="shared" si="21"/>
        <v>0</v>
      </c>
      <c r="O138" s="32">
        <f t="shared" si="21"/>
        <v>0</v>
      </c>
      <c r="P138" s="32">
        <f t="shared" si="21"/>
        <v>0</v>
      </c>
      <c r="Q138" s="32">
        <f t="shared" si="21"/>
        <v>0</v>
      </c>
      <c r="R138" s="32">
        <f t="shared" si="21"/>
        <v>0</v>
      </c>
      <c r="S138" s="32">
        <f t="shared" si="21"/>
        <v>0</v>
      </c>
      <c r="T138" s="32">
        <f t="shared" si="21"/>
        <v>0</v>
      </c>
      <c r="U138" s="32">
        <f t="shared" si="21"/>
        <v>0</v>
      </c>
      <c r="V138" s="32">
        <f t="shared" si="21"/>
        <v>0</v>
      </c>
      <c r="W138" s="32">
        <f t="shared" si="21"/>
        <v>0</v>
      </c>
      <c r="X138" s="67">
        <f>X139</f>
        <v>332.248</v>
      </c>
      <c r="Y138" s="59">
        <f>X138/G133*100</f>
        <v>92.75488553880513</v>
      </c>
    </row>
    <row r="139" spans="1:25" ht="32.25" outlineLevel="6" thickBot="1">
      <c r="A139" s="5" t="s">
        <v>94</v>
      </c>
      <c r="B139" s="21">
        <v>951</v>
      </c>
      <c r="C139" s="6" t="s">
        <v>67</v>
      </c>
      <c r="D139" s="6" t="s">
        <v>291</v>
      </c>
      <c r="E139" s="6" t="s">
        <v>91</v>
      </c>
      <c r="F139" s="6"/>
      <c r="G139" s="7">
        <f>G140+G141</f>
        <v>620.7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332.248</v>
      </c>
      <c r="Y139" s="59" t="e">
        <f>X139/G134*100</f>
        <v>#DIV/0!</v>
      </c>
    </row>
    <row r="140" spans="1:25" ht="32.25" outlineLevel="6" thickBot="1">
      <c r="A140" s="89" t="s">
        <v>273</v>
      </c>
      <c r="B140" s="93">
        <v>951</v>
      </c>
      <c r="C140" s="94" t="s">
        <v>67</v>
      </c>
      <c r="D140" s="94" t="s">
        <v>291</v>
      </c>
      <c r="E140" s="94" t="s">
        <v>92</v>
      </c>
      <c r="F140" s="116"/>
      <c r="G140" s="99">
        <v>476.7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48" outlineLevel="6" thickBot="1">
      <c r="A141" s="89" t="s">
        <v>268</v>
      </c>
      <c r="B141" s="93">
        <v>951</v>
      </c>
      <c r="C141" s="94" t="s">
        <v>67</v>
      </c>
      <c r="D141" s="94" t="s">
        <v>291</v>
      </c>
      <c r="E141" s="94" t="s">
        <v>269</v>
      </c>
      <c r="F141" s="116"/>
      <c r="G141" s="99">
        <v>144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5" t="s">
        <v>101</v>
      </c>
      <c r="B142" s="21">
        <v>951</v>
      </c>
      <c r="C142" s="6" t="s">
        <v>67</v>
      </c>
      <c r="D142" s="6" t="s">
        <v>291</v>
      </c>
      <c r="E142" s="6" t="s">
        <v>95</v>
      </c>
      <c r="F142" s="117"/>
      <c r="G142" s="7">
        <f>G143</f>
        <v>31.3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89" t="s">
        <v>103</v>
      </c>
      <c r="B143" s="93">
        <v>951</v>
      </c>
      <c r="C143" s="94" t="s">
        <v>67</v>
      </c>
      <c r="D143" s="94" t="s">
        <v>291</v>
      </c>
      <c r="E143" s="94" t="s">
        <v>97</v>
      </c>
      <c r="F143" s="116"/>
      <c r="G143" s="99">
        <v>31.3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16.5" outlineLevel="6" thickBot="1">
      <c r="A144" s="13" t="s">
        <v>149</v>
      </c>
      <c r="B144" s="19">
        <v>951</v>
      </c>
      <c r="C144" s="11" t="s">
        <v>67</v>
      </c>
      <c r="D144" s="11" t="s">
        <v>276</v>
      </c>
      <c r="E144" s="11" t="s">
        <v>5</v>
      </c>
      <c r="F144" s="11"/>
      <c r="G144" s="12">
        <f>G152+G159+G145+G166</f>
        <v>5821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48" outlineLevel="6" thickBot="1">
      <c r="A145" s="115" t="s">
        <v>236</v>
      </c>
      <c r="B145" s="91">
        <v>951</v>
      </c>
      <c r="C145" s="108" t="s">
        <v>67</v>
      </c>
      <c r="D145" s="108" t="s">
        <v>292</v>
      </c>
      <c r="E145" s="108" t="s">
        <v>5</v>
      </c>
      <c r="F145" s="108"/>
      <c r="G145" s="124">
        <f>G146+G149</f>
        <v>60</v>
      </c>
      <c r="H145" s="32">
        <f aca="true" t="shared" si="22" ref="H145:W145">H147</f>
        <v>0</v>
      </c>
      <c r="I145" s="32">
        <f t="shared" si="22"/>
        <v>0</v>
      </c>
      <c r="J145" s="32">
        <f t="shared" si="22"/>
        <v>0</v>
      </c>
      <c r="K145" s="32">
        <f t="shared" si="22"/>
        <v>0</v>
      </c>
      <c r="L145" s="32">
        <f t="shared" si="22"/>
        <v>0</v>
      </c>
      <c r="M145" s="32">
        <f t="shared" si="22"/>
        <v>0</v>
      </c>
      <c r="N145" s="32">
        <f t="shared" si="22"/>
        <v>0</v>
      </c>
      <c r="O145" s="32">
        <f t="shared" si="22"/>
        <v>0</v>
      </c>
      <c r="P145" s="32">
        <f t="shared" si="22"/>
        <v>0</v>
      </c>
      <c r="Q145" s="32">
        <f t="shared" si="22"/>
        <v>0</v>
      </c>
      <c r="R145" s="32">
        <f t="shared" si="22"/>
        <v>0</v>
      </c>
      <c r="S145" s="32">
        <f t="shared" si="22"/>
        <v>0</v>
      </c>
      <c r="T145" s="32">
        <f t="shared" si="22"/>
        <v>0</v>
      </c>
      <c r="U145" s="32">
        <f t="shared" si="22"/>
        <v>0</v>
      </c>
      <c r="V145" s="32">
        <f t="shared" si="22"/>
        <v>0</v>
      </c>
      <c r="W145" s="32">
        <f t="shared" si="22"/>
        <v>0</v>
      </c>
      <c r="X145" s="67">
        <f>X147</f>
        <v>330.176</v>
      </c>
      <c r="Y145" s="59">
        <f>X145/G140*100</f>
        <v>69.26284875183553</v>
      </c>
    </row>
    <row r="146" spans="1:25" ht="32.25" outlineLevel="6" thickBot="1">
      <c r="A146" s="5" t="s">
        <v>206</v>
      </c>
      <c r="B146" s="21">
        <v>951</v>
      </c>
      <c r="C146" s="6" t="s">
        <v>67</v>
      </c>
      <c r="D146" s="6" t="s">
        <v>293</v>
      </c>
      <c r="E146" s="6" t="s">
        <v>5</v>
      </c>
      <c r="F146" s="11"/>
      <c r="G146" s="7">
        <f>G147</f>
        <v>40</v>
      </c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153"/>
      <c r="Y146" s="59"/>
    </row>
    <row r="147" spans="1:25" ht="32.25" outlineLevel="6" thickBot="1">
      <c r="A147" s="89" t="s">
        <v>101</v>
      </c>
      <c r="B147" s="93">
        <v>951</v>
      </c>
      <c r="C147" s="94" t="s">
        <v>67</v>
      </c>
      <c r="D147" s="94" t="s">
        <v>293</v>
      </c>
      <c r="E147" s="94" t="s">
        <v>95</v>
      </c>
      <c r="F147" s="11"/>
      <c r="G147" s="99">
        <f>G148</f>
        <v>40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330.176</v>
      </c>
      <c r="Y147" s="59">
        <f>X147/G142*100</f>
        <v>1054.8753993610223</v>
      </c>
    </row>
    <row r="148" spans="1:25" ht="32.25" outlineLevel="6" thickBot="1">
      <c r="A148" s="89" t="s">
        <v>103</v>
      </c>
      <c r="B148" s="93">
        <v>951</v>
      </c>
      <c r="C148" s="94" t="s">
        <v>67</v>
      </c>
      <c r="D148" s="94" t="s">
        <v>293</v>
      </c>
      <c r="E148" s="94" t="s">
        <v>97</v>
      </c>
      <c r="F148" s="11"/>
      <c r="G148" s="99">
        <v>40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48" outlineLevel="6" thickBot="1">
      <c r="A149" s="5" t="s">
        <v>205</v>
      </c>
      <c r="B149" s="21">
        <v>951</v>
      </c>
      <c r="C149" s="6" t="s">
        <v>67</v>
      </c>
      <c r="D149" s="6" t="s">
        <v>294</v>
      </c>
      <c r="E149" s="6" t="s">
        <v>5</v>
      </c>
      <c r="F149" s="11"/>
      <c r="G149" s="7">
        <f>G150</f>
        <v>20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8.75" customHeight="1" outlineLevel="6" thickBot="1">
      <c r="A150" s="89" t="s">
        <v>101</v>
      </c>
      <c r="B150" s="93">
        <v>951</v>
      </c>
      <c r="C150" s="94" t="s">
        <v>67</v>
      </c>
      <c r="D150" s="94" t="s">
        <v>294</v>
      </c>
      <c r="E150" s="94" t="s">
        <v>95</v>
      </c>
      <c r="F150" s="11"/>
      <c r="G150" s="99">
        <f>G151</f>
        <v>20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9" t="s">
        <v>103</v>
      </c>
      <c r="B151" s="93">
        <v>951</v>
      </c>
      <c r="C151" s="94" t="s">
        <v>67</v>
      </c>
      <c r="D151" s="94" t="s">
        <v>294</v>
      </c>
      <c r="E151" s="94" t="s">
        <v>97</v>
      </c>
      <c r="F151" s="11"/>
      <c r="G151" s="99">
        <v>20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6.75" customHeight="1" outlineLevel="6" thickBot="1">
      <c r="A152" s="95" t="s">
        <v>237</v>
      </c>
      <c r="B152" s="91">
        <v>951</v>
      </c>
      <c r="C152" s="92" t="s">
        <v>67</v>
      </c>
      <c r="D152" s="92" t="s">
        <v>295</v>
      </c>
      <c r="E152" s="92" t="s">
        <v>5</v>
      </c>
      <c r="F152" s="92"/>
      <c r="G152" s="16">
        <f>G153+G156</f>
        <v>40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150</v>
      </c>
      <c r="B153" s="21">
        <v>951</v>
      </c>
      <c r="C153" s="6" t="s">
        <v>67</v>
      </c>
      <c r="D153" s="6" t="s">
        <v>296</v>
      </c>
      <c r="E153" s="6" t="s">
        <v>5</v>
      </c>
      <c r="F153" s="6"/>
      <c r="G153" s="7">
        <f>G154</f>
        <v>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101</v>
      </c>
      <c r="B154" s="93">
        <v>951</v>
      </c>
      <c r="C154" s="94" t="s">
        <v>67</v>
      </c>
      <c r="D154" s="94" t="s">
        <v>296</v>
      </c>
      <c r="E154" s="94" t="s">
        <v>95</v>
      </c>
      <c r="F154" s="94"/>
      <c r="G154" s="99">
        <f>G155</f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3" customHeight="1" outlineLevel="6" thickBot="1">
      <c r="A155" s="89" t="s">
        <v>103</v>
      </c>
      <c r="B155" s="93">
        <v>951</v>
      </c>
      <c r="C155" s="94" t="s">
        <v>67</v>
      </c>
      <c r="D155" s="94" t="s">
        <v>296</v>
      </c>
      <c r="E155" s="94" t="s">
        <v>97</v>
      </c>
      <c r="F155" s="94"/>
      <c r="G155" s="99">
        <v>0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151</v>
      </c>
      <c r="B156" s="21">
        <v>951</v>
      </c>
      <c r="C156" s="6" t="s">
        <v>67</v>
      </c>
      <c r="D156" s="6" t="s">
        <v>297</v>
      </c>
      <c r="E156" s="6" t="s">
        <v>5</v>
      </c>
      <c r="F156" s="6"/>
      <c r="G156" s="7">
        <f>G157</f>
        <v>40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9" t="s">
        <v>101</v>
      </c>
      <c r="B157" s="93">
        <v>951</v>
      </c>
      <c r="C157" s="94" t="s">
        <v>67</v>
      </c>
      <c r="D157" s="94" t="s">
        <v>297</v>
      </c>
      <c r="E157" s="94" t="s">
        <v>95</v>
      </c>
      <c r="F157" s="94"/>
      <c r="G157" s="99">
        <f>G158</f>
        <v>40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9" t="s">
        <v>103</v>
      </c>
      <c r="B158" s="93">
        <v>951</v>
      </c>
      <c r="C158" s="94" t="s">
        <v>67</v>
      </c>
      <c r="D158" s="94" t="s">
        <v>297</v>
      </c>
      <c r="E158" s="94" t="s">
        <v>97</v>
      </c>
      <c r="F158" s="94"/>
      <c r="G158" s="99">
        <v>40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5" t="s">
        <v>238</v>
      </c>
      <c r="B159" s="91">
        <v>951</v>
      </c>
      <c r="C159" s="92" t="s">
        <v>67</v>
      </c>
      <c r="D159" s="92" t="s">
        <v>298</v>
      </c>
      <c r="E159" s="92" t="s">
        <v>5</v>
      </c>
      <c r="F159" s="92"/>
      <c r="G159" s="16">
        <f>G160+G163</f>
        <v>14</v>
      </c>
      <c r="H159" s="8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48" outlineLevel="6" thickBot="1">
      <c r="A160" s="5" t="s">
        <v>152</v>
      </c>
      <c r="B160" s="21">
        <v>951</v>
      </c>
      <c r="C160" s="6" t="s">
        <v>67</v>
      </c>
      <c r="D160" s="6" t="s">
        <v>299</v>
      </c>
      <c r="E160" s="6" t="s">
        <v>5</v>
      </c>
      <c r="F160" s="6"/>
      <c r="G160" s="7">
        <f>G161</f>
        <v>10</v>
      </c>
      <c r="H160" s="32">
        <f aca="true" t="shared" si="23" ref="H160:W160">H161</f>
        <v>0</v>
      </c>
      <c r="I160" s="32">
        <f t="shared" si="23"/>
        <v>0</v>
      </c>
      <c r="J160" s="32">
        <f t="shared" si="23"/>
        <v>0</v>
      </c>
      <c r="K160" s="32">
        <f t="shared" si="23"/>
        <v>0</v>
      </c>
      <c r="L160" s="32">
        <f t="shared" si="23"/>
        <v>0</v>
      </c>
      <c r="M160" s="32">
        <f t="shared" si="23"/>
        <v>0</v>
      </c>
      <c r="N160" s="32">
        <f t="shared" si="23"/>
        <v>0</v>
      </c>
      <c r="O160" s="32">
        <f t="shared" si="23"/>
        <v>0</v>
      </c>
      <c r="P160" s="32">
        <f t="shared" si="23"/>
        <v>0</v>
      </c>
      <c r="Q160" s="32">
        <f t="shared" si="23"/>
        <v>0</v>
      </c>
      <c r="R160" s="32">
        <f t="shared" si="23"/>
        <v>0</v>
      </c>
      <c r="S160" s="32">
        <f t="shared" si="23"/>
        <v>0</v>
      </c>
      <c r="T160" s="32">
        <f t="shared" si="23"/>
        <v>0</v>
      </c>
      <c r="U160" s="32">
        <f t="shared" si="23"/>
        <v>0</v>
      </c>
      <c r="V160" s="32">
        <f t="shared" si="23"/>
        <v>0</v>
      </c>
      <c r="W160" s="32">
        <f t="shared" si="23"/>
        <v>0</v>
      </c>
      <c r="X160" s="67">
        <f>X161</f>
        <v>409.75398</v>
      </c>
      <c r="Y160" s="59" t="e">
        <f>X160/G154*100</f>
        <v>#DIV/0!</v>
      </c>
    </row>
    <row r="161" spans="1:25" ht="32.25" outlineLevel="6" thickBot="1">
      <c r="A161" s="89" t="s">
        <v>101</v>
      </c>
      <c r="B161" s="93">
        <v>951</v>
      </c>
      <c r="C161" s="94" t="s">
        <v>67</v>
      </c>
      <c r="D161" s="94" t="s">
        <v>299</v>
      </c>
      <c r="E161" s="94" t="s">
        <v>95</v>
      </c>
      <c r="F161" s="94"/>
      <c r="G161" s="99">
        <f>G162</f>
        <v>10</v>
      </c>
      <c r="H161" s="2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45"/>
      <c r="X161" s="65">
        <v>409.75398</v>
      </c>
      <c r="Y161" s="59" t="e">
        <f>X161/G155*100</f>
        <v>#DIV/0!</v>
      </c>
    </row>
    <row r="162" spans="1:25" ht="32.25" outlineLevel="6" thickBot="1">
      <c r="A162" s="89" t="s">
        <v>103</v>
      </c>
      <c r="B162" s="93">
        <v>951</v>
      </c>
      <c r="C162" s="94" t="s">
        <v>67</v>
      </c>
      <c r="D162" s="94" t="s">
        <v>299</v>
      </c>
      <c r="E162" s="94" t="s">
        <v>97</v>
      </c>
      <c r="F162" s="94"/>
      <c r="G162" s="99">
        <v>10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48" outlineLevel="6" thickBot="1">
      <c r="A163" s="5" t="s">
        <v>393</v>
      </c>
      <c r="B163" s="21">
        <v>951</v>
      </c>
      <c r="C163" s="6" t="s">
        <v>67</v>
      </c>
      <c r="D163" s="6" t="s">
        <v>394</v>
      </c>
      <c r="E163" s="6" t="s">
        <v>5</v>
      </c>
      <c r="F163" s="6"/>
      <c r="G163" s="7">
        <f>G164</f>
        <v>4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9" t="s">
        <v>101</v>
      </c>
      <c r="B164" s="93">
        <v>951</v>
      </c>
      <c r="C164" s="94" t="s">
        <v>67</v>
      </c>
      <c r="D164" s="94" t="s">
        <v>394</v>
      </c>
      <c r="E164" s="94" t="s">
        <v>95</v>
      </c>
      <c r="F164" s="94"/>
      <c r="G164" s="99">
        <f>G165</f>
        <v>4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103</v>
      </c>
      <c r="B165" s="93">
        <v>951</v>
      </c>
      <c r="C165" s="94" t="s">
        <v>67</v>
      </c>
      <c r="D165" s="94" t="s">
        <v>394</v>
      </c>
      <c r="E165" s="94" t="s">
        <v>97</v>
      </c>
      <c r="F165" s="94"/>
      <c r="G165" s="99">
        <v>4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48" outlineLevel="6" thickBot="1">
      <c r="A166" s="95" t="s">
        <v>384</v>
      </c>
      <c r="B166" s="91">
        <v>951</v>
      </c>
      <c r="C166" s="92" t="s">
        <v>67</v>
      </c>
      <c r="D166" s="92" t="s">
        <v>380</v>
      </c>
      <c r="E166" s="92" t="s">
        <v>5</v>
      </c>
      <c r="F166" s="92"/>
      <c r="G166" s="146">
        <f>G167+G169</f>
        <v>5707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16.5" outlineLevel="6" thickBot="1">
      <c r="A167" s="5" t="s">
        <v>123</v>
      </c>
      <c r="B167" s="21">
        <v>951</v>
      </c>
      <c r="C167" s="6" t="s">
        <v>67</v>
      </c>
      <c r="D167" s="6" t="s">
        <v>380</v>
      </c>
      <c r="E167" s="6" t="s">
        <v>122</v>
      </c>
      <c r="F167" s="6"/>
      <c r="G167" s="150">
        <f>G168</f>
        <v>5707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48" outlineLevel="6" thickBot="1">
      <c r="A168" s="100" t="s">
        <v>213</v>
      </c>
      <c r="B168" s="93">
        <v>951</v>
      </c>
      <c r="C168" s="94" t="s">
        <v>67</v>
      </c>
      <c r="D168" s="94" t="s">
        <v>380</v>
      </c>
      <c r="E168" s="94" t="s">
        <v>89</v>
      </c>
      <c r="F168" s="94"/>
      <c r="G168" s="145">
        <v>5707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16.5" outlineLevel="6" thickBot="1">
      <c r="A169" s="5" t="s">
        <v>123</v>
      </c>
      <c r="B169" s="21">
        <v>951</v>
      </c>
      <c r="C169" s="6" t="s">
        <v>67</v>
      </c>
      <c r="D169" s="6" t="s">
        <v>383</v>
      </c>
      <c r="E169" s="6" t="s">
        <v>122</v>
      </c>
      <c r="F169" s="6"/>
      <c r="G169" s="150">
        <f>G170</f>
        <v>0</v>
      </c>
      <c r="H169" s="40">
        <f aca="true" t="shared" si="24" ref="H169:X170">H170</f>
        <v>0</v>
      </c>
      <c r="I169" s="40">
        <f t="shared" si="24"/>
        <v>0</v>
      </c>
      <c r="J169" s="40">
        <f t="shared" si="24"/>
        <v>0</v>
      </c>
      <c r="K169" s="40">
        <f t="shared" si="24"/>
        <v>0</v>
      </c>
      <c r="L169" s="40">
        <f t="shared" si="24"/>
        <v>0</v>
      </c>
      <c r="M169" s="40">
        <f t="shared" si="24"/>
        <v>0</v>
      </c>
      <c r="N169" s="40">
        <f t="shared" si="24"/>
        <v>0</v>
      </c>
      <c r="O169" s="40">
        <f t="shared" si="24"/>
        <v>0</v>
      </c>
      <c r="P169" s="40">
        <f t="shared" si="24"/>
        <v>0</v>
      </c>
      <c r="Q169" s="40">
        <f t="shared" si="24"/>
        <v>0</v>
      </c>
      <c r="R169" s="40">
        <f t="shared" si="24"/>
        <v>0</v>
      </c>
      <c r="S169" s="40">
        <f t="shared" si="24"/>
        <v>0</v>
      </c>
      <c r="T169" s="40">
        <f t="shared" si="24"/>
        <v>0</v>
      </c>
      <c r="U169" s="40">
        <f t="shared" si="24"/>
        <v>0</v>
      </c>
      <c r="V169" s="40">
        <f t="shared" si="24"/>
        <v>0</v>
      </c>
      <c r="W169" s="40">
        <f t="shared" si="24"/>
        <v>0</v>
      </c>
      <c r="X169" s="72">
        <f t="shared" si="24"/>
        <v>1027.32</v>
      </c>
      <c r="Y169" s="59">
        <f>X169/G160*100</f>
        <v>10273.2</v>
      </c>
    </row>
    <row r="170" spans="1:25" ht="48" outlineLevel="6" thickBot="1">
      <c r="A170" s="100" t="s">
        <v>213</v>
      </c>
      <c r="B170" s="93">
        <v>951</v>
      </c>
      <c r="C170" s="94" t="s">
        <v>67</v>
      </c>
      <c r="D170" s="94" t="s">
        <v>383</v>
      </c>
      <c r="E170" s="94" t="s">
        <v>89</v>
      </c>
      <c r="F170" s="94"/>
      <c r="G170" s="99"/>
      <c r="H170" s="32">
        <f t="shared" si="24"/>
        <v>0</v>
      </c>
      <c r="I170" s="32">
        <f t="shared" si="24"/>
        <v>0</v>
      </c>
      <c r="J170" s="32">
        <f t="shared" si="24"/>
        <v>0</v>
      </c>
      <c r="K170" s="32">
        <f t="shared" si="24"/>
        <v>0</v>
      </c>
      <c r="L170" s="32">
        <f t="shared" si="24"/>
        <v>0</v>
      </c>
      <c r="M170" s="32">
        <f t="shared" si="24"/>
        <v>0</v>
      </c>
      <c r="N170" s="32">
        <f t="shared" si="24"/>
        <v>0</v>
      </c>
      <c r="O170" s="32">
        <f t="shared" si="24"/>
        <v>0</v>
      </c>
      <c r="P170" s="32">
        <f t="shared" si="24"/>
        <v>0</v>
      </c>
      <c r="Q170" s="32">
        <f t="shared" si="24"/>
        <v>0</v>
      </c>
      <c r="R170" s="32">
        <f t="shared" si="24"/>
        <v>0</v>
      </c>
      <c r="S170" s="32">
        <f t="shared" si="24"/>
        <v>0</v>
      </c>
      <c r="T170" s="32">
        <f t="shared" si="24"/>
        <v>0</v>
      </c>
      <c r="U170" s="32">
        <f t="shared" si="24"/>
        <v>0</v>
      </c>
      <c r="V170" s="32">
        <f t="shared" si="24"/>
        <v>0</v>
      </c>
      <c r="W170" s="32">
        <f t="shared" si="24"/>
        <v>0</v>
      </c>
      <c r="X170" s="67">
        <f t="shared" si="24"/>
        <v>1027.32</v>
      </c>
      <c r="Y170" s="59">
        <f>X170/G161*100</f>
        <v>10273.2</v>
      </c>
    </row>
    <row r="171" spans="1:25" ht="16.5" outlineLevel="6" thickBot="1">
      <c r="A171" s="118" t="s">
        <v>153</v>
      </c>
      <c r="B171" s="132">
        <v>951</v>
      </c>
      <c r="C171" s="39" t="s">
        <v>154</v>
      </c>
      <c r="D171" s="39" t="s">
        <v>276</v>
      </c>
      <c r="E171" s="39" t="s">
        <v>5</v>
      </c>
      <c r="F171" s="119"/>
      <c r="G171" s="120">
        <f>G172</f>
        <v>1624</v>
      </c>
      <c r="H171" s="34">
        <f aca="true" t="shared" si="25" ref="H171:X171">H177</f>
        <v>0</v>
      </c>
      <c r="I171" s="34">
        <f t="shared" si="25"/>
        <v>0</v>
      </c>
      <c r="J171" s="34">
        <f t="shared" si="25"/>
        <v>0</v>
      </c>
      <c r="K171" s="34">
        <f t="shared" si="25"/>
        <v>0</v>
      </c>
      <c r="L171" s="34">
        <f t="shared" si="25"/>
        <v>0</v>
      </c>
      <c r="M171" s="34">
        <f t="shared" si="25"/>
        <v>0</v>
      </c>
      <c r="N171" s="34">
        <f t="shared" si="25"/>
        <v>0</v>
      </c>
      <c r="O171" s="34">
        <f t="shared" si="25"/>
        <v>0</v>
      </c>
      <c r="P171" s="34">
        <f t="shared" si="25"/>
        <v>0</v>
      </c>
      <c r="Q171" s="34">
        <f t="shared" si="25"/>
        <v>0</v>
      </c>
      <c r="R171" s="34">
        <f t="shared" si="25"/>
        <v>0</v>
      </c>
      <c r="S171" s="34">
        <f t="shared" si="25"/>
        <v>0</v>
      </c>
      <c r="T171" s="34">
        <f t="shared" si="25"/>
        <v>0</v>
      </c>
      <c r="U171" s="34">
        <f t="shared" si="25"/>
        <v>0</v>
      </c>
      <c r="V171" s="34">
        <f t="shared" si="25"/>
        <v>0</v>
      </c>
      <c r="W171" s="34">
        <f t="shared" si="25"/>
        <v>0</v>
      </c>
      <c r="X171" s="68">
        <f t="shared" si="25"/>
        <v>1027.32</v>
      </c>
      <c r="Y171" s="59">
        <f>X171/G162*100</f>
        <v>10273.2</v>
      </c>
    </row>
    <row r="172" spans="1:25" ht="16.5" outlineLevel="6" thickBot="1">
      <c r="A172" s="30" t="s">
        <v>82</v>
      </c>
      <c r="B172" s="19">
        <v>951</v>
      </c>
      <c r="C172" s="9" t="s">
        <v>83</v>
      </c>
      <c r="D172" s="9" t="s">
        <v>276</v>
      </c>
      <c r="E172" s="9" t="s">
        <v>5</v>
      </c>
      <c r="F172" s="121" t="s">
        <v>5</v>
      </c>
      <c r="G172" s="31">
        <f>G173</f>
        <v>1624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6" thickBot="1">
      <c r="A173" s="113" t="s">
        <v>138</v>
      </c>
      <c r="B173" s="19">
        <v>951</v>
      </c>
      <c r="C173" s="11" t="s">
        <v>83</v>
      </c>
      <c r="D173" s="11" t="s">
        <v>277</v>
      </c>
      <c r="E173" s="11" t="s">
        <v>5</v>
      </c>
      <c r="F173" s="122"/>
      <c r="G173" s="32">
        <f>G174</f>
        <v>1624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6" thickBot="1">
      <c r="A174" s="113" t="s">
        <v>139</v>
      </c>
      <c r="B174" s="19">
        <v>951</v>
      </c>
      <c r="C174" s="11" t="s">
        <v>83</v>
      </c>
      <c r="D174" s="11" t="s">
        <v>278</v>
      </c>
      <c r="E174" s="11" t="s">
        <v>5</v>
      </c>
      <c r="F174" s="122"/>
      <c r="G174" s="32">
        <f>G175</f>
        <v>1624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6" thickBot="1">
      <c r="A175" s="90" t="s">
        <v>38</v>
      </c>
      <c r="B175" s="91">
        <v>951</v>
      </c>
      <c r="C175" s="92" t="s">
        <v>83</v>
      </c>
      <c r="D175" s="92" t="s">
        <v>300</v>
      </c>
      <c r="E175" s="92" t="s">
        <v>5</v>
      </c>
      <c r="F175" s="123" t="s">
        <v>5</v>
      </c>
      <c r="G175" s="35">
        <f>G176</f>
        <v>1624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16.5" outlineLevel="6" thickBot="1">
      <c r="A176" s="33" t="s">
        <v>118</v>
      </c>
      <c r="B176" s="134">
        <v>951</v>
      </c>
      <c r="C176" s="6" t="s">
        <v>83</v>
      </c>
      <c r="D176" s="6" t="s">
        <v>300</v>
      </c>
      <c r="E176" s="6" t="s">
        <v>117</v>
      </c>
      <c r="F176" s="117" t="s">
        <v>155</v>
      </c>
      <c r="G176" s="34">
        <v>1624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09" t="s">
        <v>52</v>
      </c>
      <c r="B177" s="18">
        <v>951</v>
      </c>
      <c r="C177" s="14" t="s">
        <v>51</v>
      </c>
      <c r="D177" s="14" t="s">
        <v>276</v>
      </c>
      <c r="E177" s="14" t="s">
        <v>5</v>
      </c>
      <c r="F177" s="14"/>
      <c r="G177" s="15">
        <f aca="true" t="shared" si="26" ref="G177:G182">G178</f>
        <v>50</v>
      </c>
      <c r="H177" s="2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45"/>
      <c r="X177" s="65">
        <v>1027.32</v>
      </c>
      <c r="Y177" s="59">
        <f aca="true" t="shared" si="27" ref="Y177:Y182">X177/G171*100</f>
        <v>63.25862068965517</v>
      </c>
    </row>
    <row r="178" spans="1:25" ht="18" customHeight="1" outlineLevel="6" thickBot="1">
      <c r="A178" s="8" t="s">
        <v>31</v>
      </c>
      <c r="B178" s="19">
        <v>951</v>
      </c>
      <c r="C178" s="9" t="s">
        <v>10</v>
      </c>
      <c r="D178" s="9" t="s">
        <v>276</v>
      </c>
      <c r="E178" s="9" t="s">
        <v>5</v>
      </c>
      <c r="F178" s="9"/>
      <c r="G178" s="10">
        <f t="shared" si="26"/>
        <v>50</v>
      </c>
      <c r="H178" s="29" t="e">
        <f>H179+#REF!</f>
        <v>#REF!</v>
      </c>
      <c r="I178" s="29" t="e">
        <f>I179+#REF!</f>
        <v>#REF!</v>
      </c>
      <c r="J178" s="29" t="e">
        <f>J179+#REF!</f>
        <v>#REF!</v>
      </c>
      <c r="K178" s="29" t="e">
        <f>K179+#REF!</f>
        <v>#REF!</v>
      </c>
      <c r="L178" s="29" t="e">
        <f>L179+#REF!</f>
        <v>#REF!</v>
      </c>
      <c r="M178" s="29" t="e">
        <f>M179+#REF!</f>
        <v>#REF!</v>
      </c>
      <c r="N178" s="29" t="e">
        <f>N179+#REF!</f>
        <v>#REF!</v>
      </c>
      <c r="O178" s="29" t="e">
        <f>O179+#REF!</f>
        <v>#REF!</v>
      </c>
      <c r="P178" s="29" t="e">
        <f>P179+#REF!</f>
        <v>#REF!</v>
      </c>
      <c r="Q178" s="29" t="e">
        <f>Q179+#REF!</f>
        <v>#REF!</v>
      </c>
      <c r="R178" s="29" t="e">
        <f>R179+#REF!</f>
        <v>#REF!</v>
      </c>
      <c r="S178" s="29" t="e">
        <f>S179+#REF!</f>
        <v>#REF!</v>
      </c>
      <c r="T178" s="29" t="e">
        <f>T179+#REF!</f>
        <v>#REF!</v>
      </c>
      <c r="U178" s="29" t="e">
        <f>U179+#REF!</f>
        <v>#REF!</v>
      </c>
      <c r="V178" s="29" t="e">
        <f>V179+#REF!</f>
        <v>#REF!</v>
      </c>
      <c r="W178" s="29" t="e">
        <f>W179+#REF!</f>
        <v>#REF!</v>
      </c>
      <c r="X178" s="73" t="e">
        <f>X179+#REF!</f>
        <v>#REF!</v>
      </c>
      <c r="Y178" s="59" t="e">
        <f t="shared" si="27"/>
        <v>#REF!</v>
      </c>
    </row>
    <row r="179" spans="1:25" ht="34.5" customHeight="1" outlineLevel="3" thickBot="1">
      <c r="A179" s="113" t="s">
        <v>138</v>
      </c>
      <c r="B179" s="19">
        <v>951</v>
      </c>
      <c r="C179" s="9" t="s">
        <v>10</v>
      </c>
      <c r="D179" s="9" t="s">
        <v>277</v>
      </c>
      <c r="E179" s="9" t="s">
        <v>5</v>
      </c>
      <c r="F179" s="9"/>
      <c r="G179" s="10">
        <f t="shared" si="26"/>
        <v>50</v>
      </c>
      <c r="H179" s="31">
        <f aca="true" t="shared" si="28" ref="H179:X181">H180</f>
        <v>0</v>
      </c>
      <c r="I179" s="31">
        <f t="shared" si="28"/>
        <v>0</v>
      </c>
      <c r="J179" s="31">
        <f t="shared" si="28"/>
        <v>0</v>
      </c>
      <c r="K179" s="31">
        <f t="shared" si="28"/>
        <v>0</v>
      </c>
      <c r="L179" s="31">
        <f t="shared" si="28"/>
        <v>0</v>
      </c>
      <c r="M179" s="31">
        <f t="shared" si="28"/>
        <v>0</v>
      </c>
      <c r="N179" s="31">
        <f t="shared" si="28"/>
        <v>0</v>
      </c>
      <c r="O179" s="31">
        <f t="shared" si="28"/>
        <v>0</v>
      </c>
      <c r="P179" s="31">
        <f t="shared" si="28"/>
        <v>0</v>
      </c>
      <c r="Q179" s="31">
        <f t="shared" si="28"/>
        <v>0</v>
      </c>
      <c r="R179" s="31">
        <f t="shared" si="28"/>
        <v>0</v>
      </c>
      <c r="S179" s="31">
        <f t="shared" si="28"/>
        <v>0</v>
      </c>
      <c r="T179" s="31">
        <f t="shared" si="28"/>
        <v>0</v>
      </c>
      <c r="U179" s="31">
        <f t="shared" si="28"/>
        <v>0</v>
      </c>
      <c r="V179" s="31">
        <f t="shared" si="28"/>
        <v>0</v>
      </c>
      <c r="W179" s="31">
        <f t="shared" si="28"/>
        <v>0</v>
      </c>
      <c r="X179" s="66">
        <f t="shared" si="28"/>
        <v>67.348</v>
      </c>
      <c r="Y179" s="59">
        <f t="shared" si="27"/>
        <v>4.147044334975369</v>
      </c>
    </row>
    <row r="180" spans="1:25" ht="18.75" customHeight="1" outlineLevel="3" thickBot="1">
      <c r="A180" s="113" t="s">
        <v>139</v>
      </c>
      <c r="B180" s="19">
        <v>951</v>
      </c>
      <c r="C180" s="11" t="s">
        <v>10</v>
      </c>
      <c r="D180" s="11" t="s">
        <v>278</v>
      </c>
      <c r="E180" s="11" t="s">
        <v>5</v>
      </c>
      <c r="F180" s="11"/>
      <c r="G180" s="12">
        <f t="shared" si="26"/>
        <v>50</v>
      </c>
      <c r="H180" s="32">
        <f t="shared" si="28"/>
        <v>0</v>
      </c>
      <c r="I180" s="32">
        <f t="shared" si="28"/>
        <v>0</v>
      </c>
      <c r="J180" s="32">
        <f t="shared" si="28"/>
        <v>0</v>
      </c>
      <c r="K180" s="32">
        <f t="shared" si="28"/>
        <v>0</v>
      </c>
      <c r="L180" s="32">
        <f t="shared" si="28"/>
        <v>0</v>
      </c>
      <c r="M180" s="32">
        <f t="shared" si="28"/>
        <v>0</v>
      </c>
      <c r="N180" s="32">
        <f t="shared" si="28"/>
        <v>0</v>
      </c>
      <c r="O180" s="32">
        <f t="shared" si="28"/>
        <v>0</v>
      </c>
      <c r="P180" s="32">
        <f t="shared" si="28"/>
        <v>0</v>
      </c>
      <c r="Q180" s="32">
        <f t="shared" si="28"/>
        <v>0</v>
      </c>
      <c r="R180" s="32">
        <f t="shared" si="28"/>
        <v>0</v>
      </c>
      <c r="S180" s="32">
        <f t="shared" si="28"/>
        <v>0</v>
      </c>
      <c r="T180" s="32">
        <f t="shared" si="28"/>
        <v>0</v>
      </c>
      <c r="U180" s="32">
        <f t="shared" si="28"/>
        <v>0</v>
      </c>
      <c r="V180" s="32">
        <f t="shared" si="28"/>
        <v>0</v>
      </c>
      <c r="W180" s="32">
        <f t="shared" si="28"/>
        <v>0</v>
      </c>
      <c r="X180" s="67">
        <f t="shared" si="28"/>
        <v>67.348</v>
      </c>
      <c r="Y180" s="59">
        <f t="shared" si="27"/>
        <v>4.147044334975369</v>
      </c>
    </row>
    <row r="181" spans="1:25" ht="33.75" customHeight="1" outlineLevel="4" thickBot="1">
      <c r="A181" s="95" t="s">
        <v>156</v>
      </c>
      <c r="B181" s="91">
        <v>951</v>
      </c>
      <c r="C181" s="92" t="s">
        <v>10</v>
      </c>
      <c r="D181" s="92" t="s">
        <v>301</v>
      </c>
      <c r="E181" s="92" t="s">
        <v>5</v>
      </c>
      <c r="F181" s="92"/>
      <c r="G181" s="16">
        <f t="shared" si="26"/>
        <v>50</v>
      </c>
      <c r="H181" s="34">
        <f t="shared" si="28"/>
        <v>0</v>
      </c>
      <c r="I181" s="34">
        <f t="shared" si="28"/>
        <v>0</v>
      </c>
      <c r="J181" s="34">
        <f t="shared" si="28"/>
        <v>0</v>
      </c>
      <c r="K181" s="34">
        <f t="shared" si="28"/>
        <v>0</v>
      </c>
      <c r="L181" s="34">
        <f t="shared" si="28"/>
        <v>0</v>
      </c>
      <c r="M181" s="34">
        <f t="shared" si="28"/>
        <v>0</v>
      </c>
      <c r="N181" s="34">
        <f t="shared" si="28"/>
        <v>0</v>
      </c>
      <c r="O181" s="34">
        <f t="shared" si="28"/>
        <v>0</v>
      </c>
      <c r="P181" s="34">
        <f t="shared" si="28"/>
        <v>0</v>
      </c>
      <c r="Q181" s="34">
        <f t="shared" si="28"/>
        <v>0</v>
      </c>
      <c r="R181" s="34">
        <f t="shared" si="28"/>
        <v>0</v>
      </c>
      <c r="S181" s="34">
        <f t="shared" si="28"/>
        <v>0</v>
      </c>
      <c r="T181" s="34">
        <f t="shared" si="28"/>
        <v>0</v>
      </c>
      <c r="U181" s="34">
        <f t="shared" si="28"/>
        <v>0</v>
      </c>
      <c r="V181" s="34">
        <f t="shared" si="28"/>
        <v>0</v>
      </c>
      <c r="W181" s="34">
        <f t="shared" si="28"/>
        <v>0</v>
      </c>
      <c r="X181" s="68">
        <f t="shared" si="28"/>
        <v>67.348</v>
      </c>
      <c r="Y181" s="59">
        <f t="shared" si="27"/>
        <v>4.147044334975369</v>
      </c>
    </row>
    <row r="182" spans="1:25" ht="32.25" outlineLevel="5" thickBot="1">
      <c r="A182" s="5" t="s">
        <v>101</v>
      </c>
      <c r="B182" s="21">
        <v>951</v>
      </c>
      <c r="C182" s="6" t="s">
        <v>10</v>
      </c>
      <c r="D182" s="6" t="s">
        <v>301</v>
      </c>
      <c r="E182" s="6" t="s">
        <v>95</v>
      </c>
      <c r="F182" s="6"/>
      <c r="G182" s="7">
        <f t="shared" si="26"/>
        <v>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67.348</v>
      </c>
      <c r="Y182" s="59">
        <f t="shared" si="27"/>
        <v>4.147044334975369</v>
      </c>
    </row>
    <row r="183" spans="1:25" ht="32.25" outlineLevel="5" thickBot="1">
      <c r="A183" s="89" t="s">
        <v>103</v>
      </c>
      <c r="B183" s="93">
        <v>951</v>
      </c>
      <c r="C183" s="94" t="s">
        <v>10</v>
      </c>
      <c r="D183" s="94" t="s">
        <v>301</v>
      </c>
      <c r="E183" s="94" t="s">
        <v>97</v>
      </c>
      <c r="F183" s="94"/>
      <c r="G183" s="99">
        <v>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19.5" outlineLevel="6" thickBot="1">
      <c r="A184" s="109" t="s">
        <v>50</v>
      </c>
      <c r="B184" s="18">
        <v>951</v>
      </c>
      <c r="C184" s="14" t="s">
        <v>49</v>
      </c>
      <c r="D184" s="14" t="s">
        <v>276</v>
      </c>
      <c r="E184" s="14" t="s">
        <v>5</v>
      </c>
      <c r="F184" s="14"/>
      <c r="G184" s="15">
        <f>G191+G208+G185</f>
        <v>22229.28</v>
      </c>
      <c r="H184" s="29" t="e">
        <f aca="true" t="shared" si="29" ref="H184:X184">H185+H190</f>
        <v>#REF!</v>
      </c>
      <c r="I184" s="29" t="e">
        <f t="shared" si="29"/>
        <v>#REF!</v>
      </c>
      <c r="J184" s="29" t="e">
        <f t="shared" si="29"/>
        <v>#REF!</v>
      </c>
      <c r="K184" s="29" t="e">
        <f t="shared" si="29"/>
        <v>#REF!</v>
      </c>
      <c r="L184" s="29" t="e">
        <f t="shared" si="29"/>
        <v>#REF!</v>
      </c>
      <c r="M184" s="29" t="e">
        <f t="shared" si="29"/>
        <v>#REF!</v>
      </c>
      <c r="N184" s="29" t="e">
        <f t="shared" si="29"/>
        <v>#REF!</v>
      </c>
      <c r="O184" s="29" t="e">
        <f t="shared" si="29"/>
        <v>#REF!</v>
      </c>
      <c r="P184" s="29" t="e">
        <f t="shared" si="29"/>
        <v>#REF!</v>
      </c>
      <c r="Q184" s="29" t="e">
        <f t="shared" si="29"/>
        <v>#REF!</v>
      </c>
      <c r="R184" s="29" t="e">
        <f t="shared" si="29"/>
        <v>#REF!</v>
      </c>
      <c r="S184" s="29" t="e">
        <f t="shared" si="29"/>
        <v>#REF!</v>
      </c>
      <c r="T184" s="29" t="e">
        <f t="shared" si="29"/>
        <v>#REF!</v>
      </c>
      <c r="U184" s="29" t="e">
        <f t="shared" si="29"/>
        <v>#REF!</v>
      </c>
      <c r="V184" s="29" t="e">
        <f t="shared" si="29"/>
        <v>#REF!</v>
      </c>
      <c r="W184" s="29" t="e">
        <f t="shared" si="29"/>
        <v>#REF!</v>
      </c>
      <c r="X184" s="73" t="e">
        <f t="shared" si="29"/>
        <v>#REF!</v>
      </c>
      <c r="Y184" s="59" t="e">
        <f>X184/G178*100</f>
        <v>#REF!</v>
      </c>
    </row>
    <row r="185" spans="1:25" ht="16.5" outlineLevel="6" thickBot="1">
      <c r="A185" s="80" t="s">
        <v>221</v>
      </c>
      <c r="B185" s="19">
        <v>951</v>
      </c>
      <c r="C185" s="9" t="s">
        <v>223</v>
      </c>
      <c r="D185" s="9" t="s">
        <v>276</v>
      </c>
      <c r="E185" s="9" t="s">
        <v>5</v>
      </c>
      <c r="F185" s="9"/>
      <c r="G185" s="144">
        <f>G186</f>
        <v>379.28</v>
      </c>
      <c r="H185" s="31">
        <f aca="true" t="shared" si="30" ref="H185:X186">H186</f>
        <v>0</v>
      </c>
      <c r="I185" s="31">
        <f t="shared" si="30"/>
        <v>0</v>
      </c>
      <c r="J185" s="31">
        <f t="shared" si="30"/>
        <v>0</v>
      </c>
      <c r="K185" s="31">
        <f t="shared" si="30"/>
        <v>0</v>
      </c>
      <c r="L185" s="31">
        <f t="shared" si="30"/>
        <v>0</v>
      </c>
      <c r="M185" s="31">
        <f t="shared" si="30"/>
        <v>0</v>
      </c>
      <c r="N185" s="31">
        <f t="shared" si="30"/>
        <v>0</v>
      </c>
      <c r="O185" s="31">
        <f t="shared" si="30"/>
        <v>0</v>
      </c>
      <c r="P185" s="31">
        <f t="shared" si="30"/>
        <v>0</v>
      </c>
      <c r="Q185" s="31">
        <f t="shared" si="30"/>
        <v>0</v>
      </c>
      <c r="R185" s="31">
        <f t="shared" si="30"/>
        <v>0</v>
      </c>
      <c r="S185" s="31">
        <f t="shared" si="30"/>
        <v>0</v>
      </c>
      <c r="T185" s="31">
        <f t="shared" si="30"/>
        <v>0</v>
      </c>
      <c r="U185" s="31">
        <f t="shared" si="30"/>
        <v>0</v>
      </c>
      <c r="V185" s="31">
        <f t="shared" si="30"/>
        <v>0</v>
      </c>
      <c r="W185" s="31">
        <f t="shared" si="30"/>
        <v>0</v>
      </c>
      <c r="X185" s="66">
        <f t="shared" si="30"/>
        <v>0</v>
      </c>
      <c r="Y185" s="59">
        <f>X185/G179*100</f>
        <v>0</v>
      </c>
    </row>
    <row r="186" spans="1:25" ht="32.25" outlineLevel="6" thickBot="1">
      <c r="A186" s="113" t="s">
        <v>138</v>
      </c>
      <c r="B186" s="19">
        <v>951</v>
      </c>
      <c r="C186" s="9" t="s">
        <v>223</v>
      </c>
      <c r="D186" s="9" t="s">
        <v>277</v>
      </c>
      <c r="E186" s="9" t="s">
        <v>5</v>
      </c>
      <c r="F186" s="9"/>
      <c r="G186" s="144">
        <f>G187</f>
        <v>379.28</v>
      </c>
      <c r="H186" s="32">
        <f t="shared" si="30"/>
        <v>0</v>
      </c>
      <c r="I186" s="32">
        <f t="shared" si="30"/>
        <v>0</v>
      </c>
      <c r="J186" s="32">
        <f t="shared" si="30"/>
        <v>0</v>
      </c>
      <c r="K186" s="32">
        <f t="shared" si="30"/>
        <v>0</v>
      </c>
      <c r="L186" s="32">
        <f t="shared" si="30"/>
        <v>0</v>
      </c>
      <c r="M186" s="32">
        <f t="shared" si="30"/>
        <v>0</v>
      </c>
      <c r="N186" s="32">
        <f t="shared" si="30"/>
        <v>0</v>
      </c>
      <c r="O186" s="32">
        <f t="shared" si="30"/>
        <v>0</v>
      </c>
      <c r="P186" s="32">
        <f t="shared" si="30"/>
        <v>0</v>
      </c>
      <c r="Q186" s="32">
        <f t="shared" si="30"/>
        <v>0</v>
      </c>
      <c r="R186" s="32">
        <f t="shared" si="30"/>
        <v>0</v>
      </c>
      <c r="S186" s="32">
        <f t="shared" si="30"/>
        <v>0</v>
      </c>
      <c r="T186" s="32">
        <f t="shared" si="30"/>
        <v>0</v>
      </c>
      <c r="U186" s="32">
        <f t="shared" si="30"/>
        <v>0</v>
      </c>
      <c r="V186" s="32">
        <f t="shared" si="30"/>
        <v>0</v>
      </c>
      <c r="W186" s="32">
        <f t="shared" si="30"/>
        <v>0</v>
      </c>
      <c r="X186" s="67">
        <f t="shared" si="30"/>
        <v>0</v>
      </c>
      <c r="Y186" s="59">
        <f>X186/G180*100</f>
        <v>0</v>
      </c>
    </row>
    <row r="187" spans="1:25" ht="32.25" outlineLevel="6" thickBot="1">
      <c r="A187" s="113" t="s">
        <v>139</v>
      </c>
      <c r="B187" s="19">
        <v>951</v>
      </c>
      <c r="C187" s="9" t="s">
        <v>223</v>
      </c>
      <c r="D187" s="9" t="s">
        <v>278</v>
      </c>
      <c r="E187" s="9" t="s">
        <v>5</v>
      </c>
      <c r="F187" s="9"/>
      <c r="G187" s="144">
        <f>G188</f>
        <v>379.28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0</v>
      </c>
      <c r="Y187" s="59">
        <f>X187/G181*100</f>
        <v>0</v>
      </c>
    </row>
    <row r="188" spans="1:25" ht="48" outlineLevel="6" thickBot="1">
      <c r="A188" s="115" t="s">
        <v>222</v>
      </c>
      <c r="B188" s="91">
        <v>951</v>
      </c>
      <c r="C188" s="92" t="s">
        <v>223</v>
      </c>
      <c r="D188" s="92" t="s">
        <v>302</v>
      </c>
      <c r="E188" s="92" t="s">
        <v>5</v>
      </c>
      <c r="F188" s="92"/>
      <c r="G188" s="146">
        <f>G189</f>
        <v>379.28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5" t="s">
        <v>101</v>
      </c>
      <c r="B189" s="21">
        <v>951</v>
      </c>
      <c r="C189" s="6" t="s">
        <v>223</v>
      </c>
      <c r="D189" s="6" t="s">
        <v>302</v>
      </c>
      <c r="E189" s="6" t="s">
        <v>95</v>
      </c>
      <c r="F189" s="6"/>
      <c r="G189" s="150">
        <f>G190</f>
        <v>379.28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32.25" outlineLevel="3" thickBot="1">
      <c r="A190" s="89" t="s">
        <v>103</v>
      </c>
      <c r="B190" s="93">
        <v>951</v>
      </c>
      <c r="C190" s="94" t="s">
        <v>223</v>
      </c>
      <c r="D190" s="94" t="s">
        <v>302</v>
      </c>
      <c r="E190" s="94" t="s">
        <v>97</v>
      </c>
      <c r="F190" s="94"/>
      <c r="G190" s="145">
        <v>379.28</v>
      </c>
      <c r="H190" s="31" t="e">
        <f>H197+H200+H216+#REF!</f>
        <v>#REF!</v>
      </c>
      <c r="I190" s="31" t="e">
        <f>I197+I200+I216+#REF!</f>
        <v>#REF!</v>
      </c>
      <c r="J190" s="31" t="e">
        <f>J197+J200+J216+#REF!</f>
        <v>#REF!</v>
      </c>
      <c r="K190" s="31" t="e">
        <f>K197+K200+K216+#REF!</f>
        <v>#REF!</v>
      </c>
      <c r="L190" s="31" t="e">
        <f>L197+L200+L216+#REF!</f>
        <v>#REF!</v>
      </c>
      <c r="M190" s="31" t="e">
        <f>M197+M200+M216+#REF!</f>
        <v>#REF!</v>
      </c>
      <c r="N190" s="31" t="e">
        <f>N197+N200+N216+#REF!</f>
        <v>#REF!</v>
      </c>
      <c r="O190" s="31" t="e">
        <f>O197+O200+O216+#REF!</f>
        <v>#REF!</v>
      </c>
      <c r="P190" s="31" t="e">
        <f>P197+P200+P216+#REF!</f>
        <v>#REF!</v>
      </c>
      <c r="Q190" s="31" t="e">
        <f>Q197+Q200+Q216+#REF!</f>
        <v>#REF!</v>
      </c>
      <c r="R190" s="31" t="e">
        <f>R197+R200+R216+#REF!</f>
        <v>#REF!</v>
      </c>
      <c r="S190" s="31" t="e">
        <f>S197+S200+S216+#REF!</f>
        <v>#REF!</v>
      </c>
      <c r="T190" s="31" t="e">
        <f>T197+T200+T216+#REF!</f>
        <v>#REF!</v>
      </c>
      <c r="U190" s="31" t="e">
        <f>U197+U200+U216+#REF!</f>
        <v>#REF!</v>
      </c>
      <c r="V190" s="31" t="e">
        <f>V197+V200+V216+#REF!</f>
        <v>#REF!</v>
      </c>
      <c r="W190" s="31" t="e">
        <f>W197+W200+W216+#REF!</f>
        <v>#REF!</v>
      </c>
      <c r="X190" s="66" t="e">
        <f>X197+X200+X216+#REF!</f>
        <v>#REF!</v>
      </c>
      <c r="Y190" s="59" t="e">
        <f>X190/G184*100</f>
        <v>#REF!</v>
      </c>
    </row>
    <row r="191" spans="1:25" ht="16.5" outlineLevel="3" thickBot="1">
      <c r="A191" s="113" t="s">
        <v>157</v>
      </c>
      <c r="B191" s="19">
        <v>951</v>
      </c>
      <c r="C191" s="9" t="s">
        <v>55</v>
      </c>
      <c r="D191" s="9" t="s">
        <v>276</v>
      </c>
      <c r="E191" s="9" t="s">
        <v>5</v>
      </c>
      <c r="F191" s="9"/>
      <c r="G191" s="10">
        <f>G192+G204</f>
        <v>19550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2.25" outlineLevel="3" thickBot="1">
      <c r="A192" s="8" t="s">
        <v>239</v>
      </c>
      <c r="B192" s="19">
        <v>951</v>
      </c>
      <c r="C192" s="11" t="s">
        <v>55</v>
      </c>
      <c r="D192" s="11" t="s">
        <v>303</v>
      </c>
      <c r="E192" s="11" t="s">
        <v>5</v>
      </c>
      <c r="F192" s="11"/>
      <c r="G192" s="12">
        <f>G193+G201+G196+G199</f>
        <v>19550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63.75" outlineLevel="3" thickBot="1">
      <c r="A193" s="95" t="s">
        <v>158</v>
      </c>
      <c r="B193" s="91">
        <v>951</v>
      </c>
      <c r="C193" s="92" t="s">
        <v>55</v>
      </c>
      <c r="D193" s="92" t="s">
        <v>304</v>
      </c>
      <c r="E193" s="92" t="s">
        <v>5</v>
      </c>
      <c r="F193" s="92"/>
      <c r="G193" s="16">
        <f>G194</f>
        <v>0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5" t="s">
        <v>101</v>
      </c>
      <c r="B194" s="21">
        <v>951</v>
      </c>
      <c r="C194" s="6" t="s">
        <v>55</v>
      </c>
      <c r="D194" s="6" t="s">
        <v>304</v>
      </c>
      <c r="E194" s="6" t="s">
        <v>95</v>
      </c>
      <c r="F194" s="6"/>
      <c r="G194" s="7">
        <f>G195</f>
        <v>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32.25" outlineLevel="3" thickBot="1">
      <c r="A195" s="89" t="s">
        <v>103</v>
      </c>
      <c r="B195" s="93">
        <v>951</v>
      </c>
      <c r="C195" s="94" t="s">
        <v>55</v>
      </c>
      <c r="D195" s="94" t="s">
        <v>304</v>
      </c>
      <c r="E195" s="94" t="s">
        <v>97</v>
      </c>
      <c r="F195" s="94"/>
      <c r="G195" s="99"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63.75" outlineLevel="3" thickBot="1">
      <c r="A196" s="95" t="s">
        <v>230</v>
      </c>
      <c r="B196" s="91">
        <v>951</v>
      </c>
      <c r="C196" s="92" t="s">
        <v>55</v>
      </c>
      <c r="D196" s="92" t="s">
        <v>305</v>
      </c>
      <c r="E196" s="92" t="s">
        <v>5</v>
      </c>
      <c r="F196" s="92"/>
      <c r="G196" s="146">
        <f>G197</f>
        <v>14550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18.75" customHeight="1" outlineLevel="4" thickBot="1">
      <c r="A197" s="5" t="s">
        <v>101</v>
      </c>
      <c r="B197" s="21">
        <v>951</v>
      </c>
      <c r="C197" s="6" t="s">
        <v>55</v>
      </c>
      <c r="D197" s="6" t="s">
        <v>305</v>
      </c>
      <c r="E197" s="6" t="s">
        <v>95</v>
      </c>
      <c r="F197" s="6"/>
      <c r="G197" s="150">
        <f>G198</f>
        <v>14550</v>
      </c>
      <c r="H197" s="32">
        <f aca="true" t="shared" si="31" ref="H197:X197">H198</f>
        <v>0</v>
      </c>
      <c r="I197" s="32">
        <f t="shared" si="31"/>
        <v>0</v>
      </c>
      <c r="J197" s="32">
        <f t="shared" si="31"/>
        <v>0</v>
      </c>
      <c r="K197" s="32">
        <f t="shared" si="31"/>
        <v>0</v>
      </c>
      <c r="L197" s="32">
        <f t="shared" si="31"/>
        <v>0</v>
      </c>
      <c r="M197" s="32">
        <f t="shared" si="31"/>
        <v>0</v>
      </c>
      <c r="N197" s="32">
        <f t="shared" si="31"/>
        <v>0</v>
      </c>
      <c r="O197" s="32">
        <f t="shared" si="31"/>
        <v>0</v>
      </c>
      <c r="P197" s="32">
        <f t="shared" si="31"/>
        <v>0</v>
      </c>
      <c r="Q197" s="32">
        <f t="shared" si="31"/>
        <v>0</v>
      </c>
      <c r="R197" s="32">
        <f t="shared" si="31"/>
        <v>0</v>
      </c>
      <c r="S197" s="32">
        <f t="shared" si="31"/>
        <v>0</v>
      </c>
      <c r="T197" s="32">
        <f t="shared" si="31"/>
        <v>0</v>
      </c>
      <c r="U197" s="32">
        <f t="shared" si="31"/>
        <v>0</v>
      </c>
      <c r="V197" s="32">
        <f t="shared" si="31"/>
        <v>0</v>
      </c>
      <c r="W197" s="32">
        <f t="shared" si="31"/>
        <v>0</v>
      </c>
      <c r="X197" s="67">
        <f t="shared" si="31"/>
        <v>2675.999</v>
      </c>
      <c r="Y197" s="59">
        <f>X197/G191*100</f>
        <v>13.68797442455243</v>
      </c>
    </row>
    <row r="198" spans="1:25" ht="32.25" outlineLevel="5" thickBot="1">
      <c r="A198" s="89" t="s">
        <v>103</v>
      </c>
      <c r="B198" s="93">
        <v>951</v>
      </c>
      <c r="C198" s="94" t="s">
        <v>55</v>
      </c>
      <c r="D198" s="94" t="s">
        <v>305</v>
      </c>
      <c r="E198" s="94" t="s">
        <v>97</v>
      </c>
      <c r="F198" s="94"/>
      <c r="G198" s="99">
        <v>14550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2675.999</v>
      </c>
      <c r="Y198" s="59">
        <f>X198/G192*100</f>
        <v>13.68797442455243</v>
      </c>
    </row>
    <row r="199" spans="1:25" ht="63.75" outlineLevel="5" thickBot="1">
      <c r="A199" s="95" t="s">
        <v>231</v>
      </c>
      <c r="B199" s="91">
        <v>951</v>
      </c>
      <c r="C199" s="92" t="s">
        <v>55</v>
      </c>
      <c r="D199" s="92" t="s">
        <v>306</v>
      </c>
      <c r="E199" s="92" t="s">
        <v>5</v>
      </c>
      <c r="F199" s="92"/>
      <c r="G199" s="146">
        <f>G200</f>
        <v>5000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customHeight="1" outlineLevel="6" thickBot="1">
      <c r="A200" s="89" t="s">
        <v>121</v>
      </c>
      <c r="B200" s="93">
        <v>951</v>
      </c>
      <c r="C200" s="94" t="s">
        <v>55</v>
      </c>
      <c r="D200" s="94" t="s">
        <v>306</v>
      </c>
      <c r="E200" s="94" t="s">
        <v>120</v>
      </c>
      <c r="F200" s="94"/>
      <c r="G200" s="145">
        <v>5000</v>
      </c>
      <c r="H200" s="32">
        <f aca="true" t="shared" si="32" ref="H200:X200">H201</f>
        <v>0</v>
      </c>
      <c r="I200" s="32">
        <f t="shared" si="32"/>
        <v>0</v>
      </c>
      <c r="J200" s="32">
        <f t="shared" si="32"/>
        <v>0</v>
      </c>
      <c r="K200" s="32">
        <f t="shared" si="32"/>
        <v>0</v>
      </c>
      <c r="L200" s="32">
        <f t="shared" si="32"/>
        <v>0</v>
      </c>
      <c r="M200" s="32">
        <f t="shared" si="32"/>
        <v>0</v>
      </c>
      <c r="N200" s="32">
        <f t="shared" si="32"/>
        <v>0</v>
      </c>
      <c r="O200" s="32">
        <f t="shared" si="32"/>
        <v>0</v>
      </c>
      <c r="P200" s="32">
        <f t="shared" si="32"/>
        <v>0</v>
      </c>
      <c r="Q200" s="32">
        <f t="shared" si="32"/>
        <v>0</v>
      </c>
      <c r="R200" s="32">
        <f t="shared" si="32"/>
        <v>0</v>
      </c>
      <c r="S200" s="32">
        <f t="shared" si="32"/>
        <v>0</v>
      </c>
      <c r="T200" s="32">
        <f t="shared" si="32"/>
        <v>0</v>
      </c>
      <c r="U200" s="32">
        <f t="shared" si="32"/>
        <v>0</v>
      </c>
      <c r="V200" s="32">
        <f t="shared" si="32"/>
        <v>0</v>
      </c>
      <c r="W200" s="32">
        <f t="shared" si="32"/>
        <v>0</v>
      </c>
      <c r="X200" s="67">
        <f t="shared" si="32"/>
        <v>110.26701</v>
      </c>
      <c r="Y200" s="59" t="e">
        <f>X200/G194*100</f>
        <v>#DIV/0!</v>
      </c>
    </row>
    <row r="201" spans="1:25" ht="32.25" outlineLevel="4" thickBot="1">
      <c r="A201" s="149" t="s">
        <v>215</v>
      </c>
      <c r="B201" s="91">
        <v>951</v>
      </c>
      <c r="C201" s="92" t="s">
        <v>55</v>
      </c>
      <c r="D201" s="92" t="s">
        <v>307</v>
      </c>
      <c r="E201" s="92" t="s">
        <v>5</v>
      </c>
      <c r="F201" s="92"/>
      <c r="G201" s="146">
        <f>G202</f>
        <v>0</v>
      </c>
      <c r="H201" s="34">
        <f aca="true" t="shared" si="33" ref="H201:X201">H214</f>
        <v>0</v>
      </c>
      <c r="I201" s="34">
        <f t="shared" si="33"/>
        <v>0</v>
      </c>
      <c r="J201" s="34">
        <f t="shared" si="33"/>
        <v>0</v>
      </c>
      <c r="K201" s="34">
        <f t="shared" si="33"/>
        <v>0</v>
      </c>
      <c r="L201" s="34">
        <f t="shared" si="33"/>
        <v>0</v>
      </c>
      <c r="M201" s="34">
        <f t="shared" si="33"/>
        <v>0</v>
      </c>
      <c r="N201" s="34">
        <f t="shared" si="33"/>
        <v>0</v>
      </c>
      <c r="O201" s="34">
        <f t="shared" si="33"/>
        <v>0</v>
      </c>
      <c r="P201" s="34">
        <f t="shared" si="33"/>
        <v>0</v>
      </c>
      <c r="Q201" s="34">
        <f t="shared" si="33"/>
        <v>0</v>
      </c>
      <c r="R201" s="34">
        <f t="shared" si="33"/>
        <v>0</v>
      </c>
      <c r="S201" s="34">
        <f t="shared" si="33"/>
        <v>0</v>
      </c>
      <c r="T201" s="34">
        <f t="shared" si="33"/>
        <v>0</v>
      </c>
      <c r="U201" s="34">
        <f t="shared" si="33"/>
        <v>0</v>
      </c>
      <c r="V201" s="34">
        <f t="shared" si="33"/>
        <v>0</v>
      </c>
      <c r="W201" s="34">
        <f t="shared" si="33"/>
        <v>0</v>
      </c>
      <c r="X201" s="68">
        <f t="shared" si="33"/>
        <v>110.26701</v>
      </c>
      <c r="Y201" s="59" t="e">
        <f>X201/G195*100</f>
        <v>#DIV/0!</v>
      </c>
    </row>
    <row r="202" spans="1:25" ht="32.25" outlineLevel="4" thickBot="1">
      <c r="A202" s="5" t="s">
        <v>101</v>
      </c>
      <c r="B202" s="21">
        <v>951</v>
      </c>
      <c r="C202" s="6" t="s">
        <v>55</v>
      </c>
      <c r="D202" s="6" t="s">
        <v>307</v>
      </c>
      <c r="E202" s="6" t="s">
        <v>95</v>
      </c>
      <c r="F202" s="6"/>
      <c r="G202" s="150">
        <f>G203</f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32.25" outlineLevel="4" thickBot="1">
      <c r="A203" s="89" t="s">
        <v>103</v>
      </c>
      <c r="B203" s="93">
        <v>951</v>
      </c>
      <c r="C203" s="94" t="s">
        <v>55</v>
      </c>
      <c r="D203" s="94" t="s">
        <v>307</v>
      </c>
      <c r="E203" s="94" t="s">
        <v>97</v>
      </c>
      <c r="F203" s="94"/>
      <c r="G203" s="145"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32.25" outlineLevel="4" thickBot="1">
      <c r="A204" s="8" t="s">
        <v>240</v>
      </c>
      <c r="B204" s="19">
        <v>951</v>
      </c>
      <c r="C204" s="9" t="s">
        <v>55</v>
      </c>
      <c r="D204" s="9" t="s">
        <v>308</v>
      </c>
      <c r="E204" s="9" t="s">
        <v>5</v>
      </c>
      <c r="F204" s="9"/>
      <c r="G204" s="144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95.25" outlineLevel="4" thickBot="1">
      <c r="A205" s="149" t="s">
        <v>214</v>
      </c>
      <c r="B205" s="91">
        <v>951</v>
      </c>
      <c r="C205" s="92" t="s">
        <v>55</v>
      </c>
      <c r="D205" s="92" t="s">
        <v>309</v>
      </c>
      <c r="E205" s="92" t="s">
        <v>5</v>
      </c>
      <c r="F205" s="92"/>
      <c r="G205" s="146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101</v>
      </c>
      <c r="B206" s="21">
        <v>951</v>
      </c>
      <c r="C206" s="6" t="s">
        <v>55</v>
      </c>
      <c r="D206" s="6" t="s">
        <v>309</v>
      </c>
      <c r="E206" s="6" t="s">
        <v>95</v>
      </c>
      <c r="F206" s="6"/>
      <c r="G206" s="150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89" t="s">
        <v>103</v>
      </c>
      <c r="B207" s="93">
        <v>951</v>
      </c>
      <c r="C207" s="94" t="s">
        <v>55</v>
      </c>
      <c r="D207" s="94" t="s">
        <v>309</v>
      </c>
      <c r="E207" s="94" t="s">
        <v>97</v>
      </c>
      <c r="F207" s="94"/>
      <c r="G207" s="145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16.5" outlineLevel="4" thickBot="1">
      <c r="A208" s="8" t="s">
        <v>32</v>
      </c>
      <c r="B208" s="19">
        <v>951</v>
      </c>
      <c r="C208" s="9" t="s">
        <v>11</v>
      </c>
      <c r="D208" s="9" t="s">
        <v>276</v>
      </c>
      <c r="E208" s="9" t="s">
        <v>5</v>
      </c>
      <c r="F208" s="9"/>
      <c r="G208" s="144">
        <f>G209+G214</f>
        <v>2300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32.25" outlineLevel="4" thickBot="1">
      <c r="A209" s="113" t="s">
        <v>138</v>
      </c>
      <c r="B209" s="19">
        <v>951</v>
      </c>
      <c r="C209" s="9" t="s">
        <v>11</v>
      </c>
      <c r="D209" s="9" t="s">
        <v>277</v>
      </c>
      <c r="E209" s="9" t="s">
        <v>5</v>
      </c>
      <c r="F209" s="9"/>
      <c r="G209" s="144">
        <f>G210</f>
        <v>200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113" t="s">
        <v>139</v>
      </c>
      <c r="B210" s="19">
        <v>951</v>
      </c>
      <c r="C210" s="9" t="s">
        <v>11</v>
      </c>
      <c r="D210" s="9" t="s">
        <v>277</v>
      </c>
      <c r="E210" s="9" t="s">
        <v>5</v>
      </c>
      <c r="F210" s="9"/>
      <c r="G210" s="144">
        <f>G211</f>
        <v>200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48" outlineLevel="4" thickBot="1">
      <c r="A211" s="115" t="s">
        <v>159</v>
      </c>
      <c r="B211" s="91">
        <v>951</v>
      </c>
      <c r="C211" s="108" t="s">
        <v>11</v>
      </c>
      <c r="D211" s="108" t="s">
        <v>310</v>
      </c>
      <c r="E211" s="108" t="s">
        <v>5</v>
      </c>
      <c r="F211" s="108"/>
      <c r="G211" s="152">
        <f>G212</f>
        <v>200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101</v>
      </c>
      <c r="B212" s="21">
        <v>951</v>
      </c>
      <c r="C212" s="6" t="s">
        <v>11</v>
      </c>
      <c r="D212" s="6" t="s">
        <v>310</v>
      </c>
      <c r="E212" s="6" t="s">
        <v>95</v>
      </c>
      <c r="F212" s="6"/>
      <c r="G212" s="150">
        <f>G213</f>
        <v>200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9" t="s">
        <v>103</v>
      </c>
      <c r="B213" s="93">
        <v>951</v>
      </c>
      <c r="C213" s="94" t="s">
        <v>11</v>
      </c>
      <c r="D213" s="94" t="s">
        <v>310</v>
      </c>
      <c r="E213" s="94" t="s">
        <v>97</v>
      </c>
      <c r="F213" s="94"/>
      <c r="G213" s="145">
        <v>200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16.5" outlineLevel="5" thickBot="1">
      <c r="A214" s="13" t="s">
        <v>149</v>
      </c>
      <c r="B214" s="19">
        <v>951</v>
      </c>
      <c r="C214" s="9" t="s">
        <v>11</v>
      </c>
      <c r="D214" s="9" t="s">
        <v>276</v>
      </c>
      <c r="E214" s="9" t="s">
        <v>5</v>
      </c>
      <c r="F214" s="9"/>
      <c r="G214" s="144">
        <f>G215+G221</f>
        <v>2100</v>
      </c>
      <c r="H214" s="2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4"/>
      <c r="X214" s="65">
        <v>110.26701</v>
      </c>
      <c r="Y214" s="59">
        <f>X214/G208*100</f>
        <v>4.794217826086957</v>
      </c>
    </row>
    <row r="215" spans="1:25" ht="32.25" outlineLevel="5" thickBot="1">
      <c r="A215" s="95" t="s">
        <v>241</v>
      </c>
      <c r="B215" s="91">
        <v>951</v>
      </c>
      <c r="C215" s="92" t="s">
        <v>11</v>
      </c>
      <c r="D215" s="92" t="s">
        <v>311</v>
      </c>
      <c r="E215" s="92" t="s">
        <v>5</v>
      </c>
      <c r="F215" s="92"/>
      <c r="G215" s="146">
        <f>G216+G219+G220</f>
        <v>100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/>
      <c r="Y215" s="59"/>
    </row>
    <row r="216" spans="1:25" ht="48" outlineLevel="5" thickBot="1">
      <c r="A216" s="5" t="s">
        <v>160</v>
      </c>
      <c r="B216" s="21">
        <v>951</v>
      </c>
      <c r="C216" s="6" t="s">
        <v>11</v>
      </c>
      <c r="D216" s="6" t="s">
        <v>312</v>
      </c>
      <c r="E216" s="6" t="s">
        <v>5</v>
      </c>
      <c r="F216" s="6"/>
      <c r="G216" s="150">
        <f>G217</f>
        <v>50</v>
      </c>
      <c r="H216" s="31">
        <f aca="true" t="shared" si="34" ref="H216:X216">H217</f>
        <v>0</v>
      </c>
      <c r="I216" s="31">
        <f t="shared" si="34"/>
        <v>0</v>
      </c>
      <c r="J216" s="31">
        <f t="shared" si="34"/>
        <v>0</v>
      </c>
      <c r="K216" s="31">
        <f t="shared" si="34"/>
        <v>0</v>
      </c>
      <c r="L216" s="31">
        <f t="shared" si="34"/>
        <v>0</v>
      </c>
      <c r="M216" s="31">
        <f t="shared" si="34"/>
        <v>0</v>
      </c>
      <c r="N216" s="31">
        <f t="shared" si="34"/>
        <v>0</v>
      </c>
      <c r="O216" s="31">
        <f t="shared" si="34"/>
        <v>0</v>
      </c>
      <c r="P216" s="31">
        <f t="shared" si="34"/>
        <v>0</v>
      </c>
      <c r="Q216" s="31">
        <f t="shared" si="34"/>
        <v>0</v>
      </c>
      <c r="R216" s="31">
        <f t="shared" si="34"/>
        <v>0</v>
      </c>
      <c r="S216" s="31">
        <f t="shared" si="34"/>
        <v>0</v>
      </c>
      <c r="T216" s="31">
        <f t="shared" si="34"/>
        <v>0</v>
      </c>
      <c r="U216" s="31">
        <f t="shared" si="34"/>
        <v>0</v>
      </c>
      <c r="V216" s="31">
        <f t="shared" si="34"/>
        <v>0</v>
      </c>
      <c r="W216" s="31">
        <f t="shared" si="34"/>
        <v>0</v>
      </c>
      <c r="X216" s="66">
        <f t="shared" si="34"/>
        <v>2639.87191</v>
      </c>
      <c r="Y216" s="59">
        <f>X216/G210*100</f>
        <v>1319.935955</v>
      </c>
    </row>
    <row r="217" spans="1:25" ht="32.25" outlineLevel="5" thickBot="1">
      <c r="A217" s="89" t="s">
        <v>101</v>
      </c>
      <c r="B217" s="93">
        <v>951</v>
      </c>
      <c r="C217" s="94" t="s">
        <v>11</v>
      </c>
      <c r="D217" s="94" t="s">
        <v>312</v>
      </c>
      <c r="E217" s="94" t="s">
        <v>95</v>
      </c>
      <c r="F217" s="94"/>
      <c r="G217" s="145">
        <f>G218</f>
        <v>50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2639.87191</v>
      </c>
      <c r="Y217" s="59">
        <f>X217/G211*100</f>
        <v>1319.935955</v>
      </c>
    </row>
    <row r="218" spans="1:25" ht="32.25" outlineLevel="5" thickBot="1">
      <c r="A218" s="89" t="s">
        <v>103</v>
      </c>
      <c r="B218" s="93">
        <v>951</v>
      </c>
      <c r="C218" s="94" t="s">
        <v>11</v>
      </c>
      <c r="D218" s="94" t="s">
        <v>312</v>
      </c>
      <c r="E218" s="94" t="s">
        <v>97</v>
      </c>
      <c r="F218" s="94"/>
      <c r="G218" s="145">
        <v>50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5" t="s">
        <v>161</v>
      </c>
      <c r="B219" s="21">
        <v>951</v>
      </c>
      <c r="C219" s="6" t="s">
        <v>11</v>
      </c>
      <c r="D219" s="6" t="s">
        <v>313</v>
      </c>
      <c r="E219" s="6" t="s">
        <v>119</v>
      </c>
      <c r="F219" s="6"/>
      <c r="G219" s="150">
        <v>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32.25" outlineLevel="5" thickBot="1">
      <c r="A220" s="5" t="s">
        <v>216</v>
      </c>
      <c r="B220" s="21">
        <v>951</v>
      </c>
      <c r="C220" s="6" t="s">
        <v>11</v>
      </c>
      <c r="D220" s="6" t="s">
        <v>314</v>
      </c>
      <c r="E220" s="6" t="s">
        <v>119</v>
      </c>
      <c r="F220" s="6"/>
      <c r="G220" s="150">
        <v>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5" t="s">
        <v>240</v>
      </c>
      <c r="B221" s="91">
        <v>951</v>
      </c>
      <c r="C221" s="92" t="s">
        <v>11</v>
      </c>
      <c r="D221" s="92" t="s">
        <v>308</v>
      </c>
      <c r="E221" s="92" t="s">
        <v>5</v>
      </c>
      <c r="F221" s="92"/>
      <c r="G221" s="16">
        <f>G222</f>
        <v>2000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48" outlineLevel="5" thickBot="1">
      <c r="A222" s="5" t="s">
        <v>162</v>
      </c>
      <c r="B222" s="21">
        <v>951</v>
      </c>
      <c r="C222" s="6" t="s">
        <v>11</v>
      </c>
      <c r="D222" s="6" t="s">
        <v>315</v>
      </c>
      <c r="E222" s="6" t="s">
        <v>5</v>
      </c>
      <c r="F222" s="6"/>
      <c r="G222" s="7">
        <f>G223</f>
        <v>2000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89" t="s">
        <v>101</v>
      </c>
      <c r="B223" s="93">
        <v>951</v>
      </c>
      <c r="C223" s="94" t="s">
        <v>11</v>
      </c>
      <c r="D223" s="94" t="s">
        <v>315</v>
      </c>
      <c r="E223" s="94" t="s">
        <v>95</v>
      </c>
      <c r="F223" s="94"/>
      <c r="G223" s="99">
        <f>G224</f>
        <v>2000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6" thickBot="1">
      <c r="A224" s="89" t="s">
        <v>103</v>
      </c>
      <c r="B224" s="93">
        <v>951</v>
      </c>
      <c r="C224" s="94" t="s">
        <v>11</v>
      </c>
      <c r="D224" s="94" t="s">
        <v>315</v>
      </c>
      <c r="E224" s="94" t="s">
        <v>97</v>
      </c>
      <c r="F224" s="94"/>
      <c r="G224" s="99">
        <v>2000</v>
      </c>
      <c r="H224" s="29" t="e">
        <f>#REF!+H225</f>
        <v>#REF!</v>
      </c>
      <c r="I224" s="29" t="e">
        <f>#REF!+I225</f>
        <v>#REF!</v>
      </c>
      <c r="J224" s="29" t="e">
        <f>#REF!+J225</f>
        <v>#REF!</v>
      </c>
      <c r="K224" s="29" t="e">
        <f>#REF!+K225</f>
        <v>#REF!</v>
      </c>
      <c r="L224" s="29" t="e">
        <f>#REF!+L225</f>
        <v>#REF!</v>
      </c>
      <c r="M224" s="29" t="e">
        <f>#REF!+M225</f>
        <v>#REF!</v>
      </c>
      <c r="N224" s="29" t="e">
        <f>#REF!+N225</f>
        <v>#REF!</v>
      </c>
      <c r="O224" s="29" t="e">
        <f>#REF!+O225</f>
        <v>#REF!</v>
      </c>
      <c r="P224" s="29" t="e">
        <f>#REF!+P225</f>
        <v>#REF!</v>
      </c>
      <c r="Q224" s="29" t="e">
        <f>#REF!+Q225</f>
        <v>#REF!</v>
      </c>
      <c r="R224" s="29" t="e">
        <f>#REF!+R225</f>
        <v>#REF!</v>
      </c>
      <c r="S224" s="29" t="e">
        <f>#REF!+S225</f>
        <v>#REF!</v>
      </c>
      <c r="T224" s="29" t="e">
        <f>#REF!+T225</f>
        <v>#REF!</v>
      </c>
      <c r="U224" s="29" t="e">
        <f>#REF!+U225</f>
        <v>#REF!</v>
      </c>
      <c r="V224" s="29" t="e">
        <f>#REF!+V225</f>
        <v>#REF!</v>
      </c>
      <c r="W224" s="29" t="e">
        <f>#REF!+W225</f>
        <v>#REF!</v>
      </c>
      <c r="X224" s="73" t="e">
        <f>#REF!+X225</f>
        <v>#REF!</v>
      </c>
      <c r="Y224" s="59" t="e">
        <f>X224/G218*100</f>
        <v>#REF!</v>
      </c>
    </row>
    <row r="225" spans="1:25" ht="16.5" outlineLevel="3" thickBot="1">
      <c r="A225" s="109" t="s">
        <v>56</v>
      </c>
      <c r="B225" s="18">
        <v>951</v>
      </c>
      <c r="C225" s="39" t="s">
        <v>48</v>
      </c>
      <c r="D225" s="39" t="s">
        <v>276</v>
      </c>
      <c r="E225" s="39" t="s">
        <v>5</v>
      </c>
      <c r="F225" s="39"/>
      <c r="G225" s="163">
        <f>G241+G226+G232</f>
        <v>4656.03</v>
      </c>
      <c r="H225" s="31">
        <f aca="true" t="shared" si="35" ref="H225:X225">H227+H260</f>
        <v>0</v>
      </c>
      <c r="I225" s="31">
        <f t="shared" si="35"/>
        <v>0</v>
      </c>
      <c r="J225" s="31">
        <f t="shared" si="35"/>
        <v>0</v>
      </c>
      <c r="K225" s="31">
        <f t="shared" si="35"/>
        <v>0</v>
      </c>
      <c r="L225" s="31">
        <f t="shared" si="35"/>
        <v>0</v>
      </c>
      <c r="M225" s="31">
        <f t="shared" si="35"/>
        <v>0</v>
      </c>
      <c r="N225" s="31">
        <f t="shared" si="35"/>
        <v>0</v>
      </c>
      <c r="O225" s="31">
        <f t="shared" si="35"/>
        <v>0</v>
      </c>
      <c r="P225" s="31">
        <f t="shared" si="35"/>
        <v>0</v>
      </c>
      <c r="Q225" s="31">
        <f t="shared" si="35"/>
        <v>0</v>
      </c>
      <c r="R225" s="31">
        <f t="shared" si="35"/>
        <v>0</v>
      </c>
      <c r="S225" s="31">
        <f t="shared" si="35"/>
        <v>0</v>
      </c>
      <c r="T225" s="31">
        <f t="shared" si="35"/>
        <v>0</v>
      </c>
      <c r="U225" s="31">
        <f t="shared" si="35"/>
        <v>0</v>
      </c>
      <c r="V225" s="31">
        <f t="shared" si="35"/>
        <v>0</v>
      </c>
      <c r="W225" s="31">
        <f t="shared" si="35"/>
        <v>0</v>
      </c>
      <c r="X225" s="66">
        <f t="shared" si="35"/>
        <v>5468.4002</v>
      </c>
      <c r="Y225" s="59">
        <f>X225/G219*100</f>
        <v>10936.8004</v>
      </c>
    </row>
    <row r="226" spans="1:25" ht="16.5" outlineLevel="3" thickBot="1">
      <c r="A226" s="80" t="s">
        <v>226</v>
      </c>
      <c r="B226" s="19">
        <v>951</v>
      </c>
      <c r="C226" s="9" t="s">
        <v>228</v>
      </c>
      <c r="D226" s="9" t="s">
        <v>276</v>
      </c>
      <c r="E226" s="9" t="s">
        <v>5</v>
      </c>
      <c r="F226" s="9"/>
      <c r="G226" s="144">
        <f>G227</f>
        <v>1635.3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66"/>
      <c r="Y226" s="59"/>
    </row>
    <row r="227" spans="1:25" ht="35.25" customHeight="1" outlineLevel="3" thickBot="1">
      <c r="A227" s="113" t="s">
        <v>138</v>
      </c>
      <c r="B227" s="19">
        <v>951</v>
      </c>
      <c r="C227" s="9" t="s">
        <v>228</v>
      </c>
      <c r="D227" s="9" t="s">
        <v>277</v>
      </c>
      <c r="E227" s="9" t="s">
        <v>5</v>
      </c>
      <c r="F227" s="9"/>
      <c r="G227" s="144">
        <f>G228</f>
        <v>1635.3</v>
      </c>
      <c r="H227" s="32">
        <f aca="true" t="shared" si="36" ref="H227:X227">H228</f>
        <v>0</v>
      </c>
      <c r="I227" s="32">
        <f t="shared" si="36"/>
        <v>0</v>
      </c>
      <c r="J227" s="32">
        <f t="shared" si="36"/>
        <v>0</v>
      </c>
      <c r="K227" s="32">
        <f t="shared" si="36"/>
        <v>0</v>
      </c>
      <c r="L227" s="32">
        <f t="shared" si="36"/>
        <v>0</v>
      </c>
      <c r="M227" s="32">
        <f t="shared" si="36"/>
        <v>0</v>
      </c>
      <c r="N227" s="32">
        <f t="shared" si="36"/>
        <v>0</v>
      </c>
      <c r="O227" s="32">
        <f t="shared" si="36"/>
        <v>0</v>
      </c>
      <c r="P227" s="32">
        <f t="shared" si="36"/>
        <v>0</v>
      </c>
      <c r="Q227" s="32">
        <f t="shared" si="36"/>
        <v>0</v>
      </c>
      <c r="R227" s="32">
        <f t="shared" si="36"/>
        <v>0</v>
      </c>
      <c r="S227" s="32">
        <f t="shared" si="36"/>
        <v>0</v>
      </c>
      <c r="T227" s="32">
        <f t="shared" si="36"/>
        <v>0</v>
      </c>
      <c r="U227" s="32">
        <f t="shared" si="36"/>
        <v>0</v>
      </c>
      <c r="V227" s="32">
        <f t="shared" si="36"/>
        <v>0</v>
      </c>
      <c r="W227" s="32">
        <f t="shared" si="36"/>
        <v>0</v>
      </c>
      <c r="X227" s="67">
        <f t="shared" si="36"/>
        <v>468.4002</v>
      </c>
      <c r="Y227" s="59">
        <f>X227/G221*100</f>
        <v>23.420009999999998</v>
      </c>
    </row>
    <row r="228" spans="1:25" ht="32.25" outlineLevel="5" thickBot="1">
      <c r="A228" s="113" t="s">
        <v>139</v>
      </c>
      <c r="B228" s="19">
        <v>951</v>
      </c>
      <c r="C228" s="9" t="s">
        <v>228</v>
      </c>
      <c r="D228" s="9" t="s">
        <v>278</v>
      </c>
      <c r="E228" s="9" t="s">
        <v>5</v>
      </c>
      <c r="F228" s="9"/>
      <c r="G228" s="144">
        <f>G229</f>
        <v>1635.3</v>
      </c>
      <c r="H228" s="2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4"/>
      <c r="X228" s="65">
        <v>468.4002</v>
      </c>
      <c r="Y228" s="59">
        <f>X228/G222*100</f>
        <v>23.420009999999998</v>
      </c>
    </row>
    <row r="229" spans="1:25" ht="16.5" outlineLevel="5" thickBot="1">
      <c r="A229" s="151" t="s">
        <v>227</v>
      </c>
      <c r="B229" s="91">
        <v>951</v>
      </c>
      <c r="C229" s="92" t="s">
        <v>228</v>
      </c>
      <c r="D229" s="92" t="s">
        <v>316</v>
      </c>
      <c r="E229" s="92" t="s">
        <v>5</v>
      </c>
      <c r="F229" s="92"/>
      <c r="G229" s="146">
        <f>G230</f>
        <v>1635.3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5" t="s">
        <v>101</v>
      </c>
      <c r="B230" s="21">
        <v>951</v>
      </c>
      <c r="C230" s="6" t="s">
        <v>228</v>
      </c>
      <c r="D230" s="6" t="s">
        <v>316</v>
      </c>
      <c r="E230" s="6" t="s">
        <v>95</v>
      </c>
      <c r="F230" s="6"/>
      <c r="G230" s="150">
        <f>G231</f>
        <v>1635.3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89" t="s">
        <v>103</v>
      </c>
      <c r="B231" s="93">
        <v>951</v>
      </c>
      <c r="C231" s="94" t="s">
        <v>228</v>
      </c>
      <c r="D231" s="94" t="s">
        <v>316</v>
      </c>
      <c r="E231" s="94" t="s">
        <v>97</v>
      </c>
      <c r="F231" s="94"/>
      <c r="G231" s="145">
        <v>1635.3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16.5" outlineLevel="5" thickBot="1">
      <c r="A232" s="80" t="s">
        <v>258</v>
      </c>
      <c r="B232" s="19">
        <v>951</v>
      </c>
      <c r="C232" s="9" t="s">
        <v>260</v>
      </c>
      <c r="D232" s="9" t="s">
        <v>276</v>
      </c>
      <c r="E232" s="9" t="s">
        <v>5</v>
      </c>
      <c r="F232" s="94"/>
      <c r="G232" s="144">
        <f>G233</f>
        <v>3000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3" t="s">
        <v>163</v>
      </c>
      <c r="B233" s="19">
        <v>951</v>
      </c>
      <c r="C233" s="9" t="s">
        <v>260</v>
      </c>
      <c r="D233" s="9" t="s">
        <v>276</v>
      </c>
      <c r="E233" s="9" t="s">
        <v>5</v>
      </c>
      <c r="F233" s="94"/>
      <c r="G233" s="144">
        <f>G234</f>
        <v>3000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95" t="s">
        <v>242</v>
      </c>
      <c r="B234" s="91">
        <v>951</v>
      </c>
      <c r="C234" s="92" t="s">
        <v>260</v>
      </c>
      <c r="D234" s="92" t="s">
        <v>317</v>
      </c>
      <c r="E234" s="92" t="s">
        <v>5</v>
      </c>
      <c r="F234" s="92"/>
      <c r="G234" s="146">
        <f>G238+G235</f>
        <v>3000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48" outlineLevel="5" thickBot="1">
      <c r="A235" s="5" t="s">
        <v>224</v>
      </c>
      <c r="B235" s="21">
        <v>951</v>
      </c>
      <c r="C235" s="6" t="s">
        <v>260</v>
      </c>
      <c r="D235" s="6" t="s">
        <v>318</v>
      </c>
      <c r="E235" s="6" t="s">
        <v>5</v>
      </c>
      <c r="F235" s="6"/>
      <c r="G235" s="150">
        <f>G236</f>
        <v>3000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89" t="s">
        <v>101</v>
      </c>
      <c r="B236" s="93">
        <v>951</v>
      </c>
      <c r="C236" s="94" t="s">
        <v>260</v>
      </c>
      <c r="D236" s="94" t="s">
        <v>318</v>
      </c>
      <c r="E236" s="94" t="s">
        <v>95</v>
      </c>
      <c r="F236" s="94"/>
      <c r="G236" s="145">
        <f>G237</f>
        <v>3000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89" t="s">
        <v>103</v>
      </c>
      <c r="B237" s="93">
        <v>951</v>
      </c>
      <c r="C237" s="94" t="s">
        <v>260</v>
      </c>
      <c r="D237" s="94" t="s">
        <v>318</v>
      </c>
      <c r="E237" s="94" t="s">
        <v>97</v>
      </c>
      <c r="F237" s="94"/>
      <c r="G237" s="145">
        <v>3000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48" outlineLevel="5" thickBot="1">
      <c r="A238" s="5" t="s">
        <v>259</v>
      </c>
      <c r="B238" s="21">
        <v>951</v>
      </c>
      <c r="C238" s="6" t="s">
        <v>260</v>
      </c>
      <c r="D238" s="6" t="s">
        <v>319</v>
      </c>
      <c r="E238" s="6" t="s">
        <v>5</v>
      </c>
      <c r="F238" s="6"/>
      <c r="G238" s="150">
        <f>G239</f>
        <v>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9" t="s">
        <v>101</v>
      </c>
      <c r="B239" s="93">
        <v>951</v>
      </c>
      <c r="C239" s="94" t="s">
        <v>260</v>
      </c>
      <c r="D239" s="94" t="s">
        <v>319</v>
      </c>
      <c r="E239" s="94" t="s">
        <v>95</v>
      </c>
      <c r="F239" s="94"/>
      <c r="G239" s="145">
        <f>G240</f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89" t="s">
        <v>103</v>
      </c>
      <c r="B240" s="93">
        <v>951</v>
      </c>
      <c r="C240" s="94" t="s">
        <v>260</v>
      </c>
      <c r="D240" s="94" t="s">
        <v>319</v>
      </c>
      <c r="E240" s="94" t="s">
        <v>97</v>
      </c>
      <c r="F240" s="94"/>
      <c r="G240" s="145"/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" t="s">
        <v>33</v>
      </c>
      <c r="B241" s="19">
        <v>951</v>
      </c>
      <c r="C241" s="9" t="s">
        <v>12</v>
      </c>
      <c r="D241" s="9" t="s">
        <v>276</v>
      </c>
      <c r="E241" s="9" t="s">
        <v>5</v>
      </c>
      <c r="F241" s="9"/>
      <c r="G241" s="144">
        <f>G253+G242</f>
        <v>20.73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113" t="s">
        <v>138</v>
      </c>
      <c r="B242" s="19">
        <v>951</v>
      </c>
      <c r="C242" s="9" t="s">
        <v>12</v>
      </c>
      <c r="D242" s="9" t="s">
        <v>277</v>
      </c>
      <c r="E242" s="9" t="s">
        <v>5</v>
      </c>
      <c r="F242" s="9"/>
      <c r="G242" s="10">
        <f>G243</f>
        <v>20.73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113" t="s">
        <v>139</v>
      </c>
      <c r="B243" s="19">
        <v>951</v>
      </c>
      <c r="C243" s="9" t="s">
        <v>12</v>
      </c>
      <c r="D243" s="9" t="s">
        <v>278</v>
      </c>
      <c r="E243" s="9" t="s">
        <v>5</v>
      </c>
      <c r="F243" s="9"/>
      <c r="G243" s="10">
        <f>G244+G250</f>
        <v>20.73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5" thickBot="1">
      <c r="A244" s="115" t="s">
        <v>204</v>
      </c>
      <c r="B244" s="91">
        <v>951</v>
      </c>
      <c r="C244" s="92" t="s">
        <v>12</v>
      </c>
      <c r="D244" s="92" t="s">
        <v>320</v>
      </c>
      <c r="E244" s="92" t="s">
        <v>5</v>
      </c>
      <c r="F244" s="92"/>
      <c r="G244" s="16">
        <f>G245+G248</f>
        <v>0.73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5" t="s">
        <v>94</v>
      </c>
      <c r="B245" s="21">
        <v>951</v>
      </c>
      <c r="C245" s="6" t="s">
        <v>12</v>
      </c>
      <c r="D245" s="6" t="s">
        <v>320</v>
      </c>
      <c r="E245" s="6" t="s">
        <v>91</v>
      </c>
      <c r="F245" s="6"/>
      <c r="G245" s="7">
        <f>G246+G247</f>
        <v>0.61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273</v>
      </c>
      <c r="B246" s="93">
        <v>951</v>
      </c>
      <c r="C246" s="94" t="s">
        <v>12</v>
      </c>
      <c r="D246" s="94" t="s">
        <v>320</v>
      </c>
      <c r="E246" s="94" t="s">
        <v>92</v>
      </c>
      <c r="F246" s="94"/>
      <c r="G246" s="99">
        <v>0.47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48" outlineLevel="5" thickBot="1">
      <c r="A247" s="89" t="s">
        <v>268</v>
      </c>
      <c r="B247" s="93">
        <v>951</v>
      </c>
      <c r="C247" s="94" t="s">
        <v>12</v>
      </c>
      <c r="D247" s="94" t="s">
        <v>320</v>
      </c>
      <c r="E247" s="94" t="s">
        <v>269</v>
      </c>
      <c r="F247" s="94"/>
      <c r="G247" s="99">
        <v>0.14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101</v>
      </c>
      <c r="B248" s="21">
        <v>951</v>
      </c>
      <c r="C248" s="6" t="s">
        <v>12</v>
      </c>
      <c r="D248" s="6" t="s">
        <v>320</v>
      </c>
      <c r="E248" s="6" t="s">
        <v>95</v>
      </c>
      <c r="F248" s="6"/>
      <c r="G248" s="7">
        <f>G249</f>
        <v>0.12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103</v>
      </c>
      <c r="B249" s="93">
        <v>951</v>
      </c>
      <c r="C249" s="94" t="s">
        <v>12</v>
      </c>
      <c r="D249" s="94" t="s">
        <v>320</v>
      </c>
      <c r="E249" s="94" t="s">
        <v>97</v>
      </c>
      <c r="F249" s="94"/>
      <c r="G249" s="99">
        <v>0.12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5" t="s">
        <v>229</v>
      </c>
      <c r="B250" s="91">
        <v>951</v>
      </c>
      <c r="C250" s="92" t="s">
        <v>12</v>
      </c>
      <c r="D250" s="92" t="s">
        <v>321</v>
      </c>
      <c r="E250" s="92" t="s">
        <v>5</v>
      </c>
      <c r="F250" s="92"/>
      <c r="G250" s="16">
        <f>G251</f>
        <v>20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101</v>
      </c>
      <c r="B251" s="21">
        <v>951</v>
      </c>
      <c r="C251" s="6" t="s">
        <v>12</v>
      </c>
      <c r="D251" s="6" t="s">
        <v>321</v>
      </c>
      <c r="E251" s="6" t="s">
        <v>95</v>
      </c>
      <c r="F251" s="6"/>
      <c r="G251" s="7">
        <f>G252</f>
        <v>20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9" t="s">
        <v>103</v>
      </c>
      <c r="B252" s="93">
        <v>951</v>
      </c>
      <c r="C252" s="94" t="s">
        <v>12</v>
      </c>
      <c r="D252" s="94" t="s">
        <v>321</v>
      </c>
      <c r="E252" s="94" t="s">
        <v>97</v>
      </c>
      <c r="F252" s="94"/>
      <c r="G252" s="99">
        <v>20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163</v>
      </c>
      <c r="B253" s="19">
        <v>951</v>
      </c>
      <c r="C253" s="11" t="s">
        <v>12</v>
      </c>
      <c r="D253" s="11" t="s">
        <v>276</v>
      </c>
      <c r="E253" s="11" t="s">
        <v>5</v>
      </c>
      <c r="F253" s="11"/>
      <c r="G253" s="14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" t="s">
        <v>242</v>
      </c>
      <c r="B254" s="19">
        <v>951</v>
      </c>
      <c r="C254" s="9" t="s">
        <v>12</v>
      </c>
      <c r="D254" s="9" t="s">
        <v>317</v>
      </c>
      <c r="E254" s="9" t="s">
        <v>5</v>
      </c>
      <c r="F254" s="9"/>
      <c r="G254" s="144">
        <f>G255</f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48" outlineLevel="5" thickBot="1">
      <c r="A255" s="95" t="s">
        <v>224</v>
      </c>
      <c r="B255" s="91">
        <v>951</v>
      </c>
      <c r="C255" s="92" t="s">
        <v>12</v>
      </c>
      <c r="D255" s="92" t="s">
        <v>318</v>
      </c>
      <c r="E255" s="92" t="s">
        <v>5</v>
      </c>
      <c r="F255" s="92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5" t="s">
        <v>101</v>
      </c>
      <c r="B256" s="21">
        <v>951</v>
      </c>
      <c r="C256" s="6" t="s">
        <v>12</v>
      </c>
      <c r="D256" s="6" t="s">
        <v>318</v>
      </c>
      <c r="E256" s="6" t="s">
        <v>95</v>
      </c>
      <c r="F256" s="6"/>
      <c r="G256" s="150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9" t="s">
        <v>103</v>
      </c>
      <c r="B257" s="93">
        <v>951</v>
      </c>
      <c r="C257" s="94" t="s">
        <v>12</v>
      </c>
      <c r="D257" s="94" t="s">
        <v>318</v>
      </c>
      <c r="E257" s="94" t="s">
        <v>97</v>
      </c>
      <c r="F257" s="94"/>
      <c r="G257" s="145"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9.5" outlineLevel="5" thickBot="1">
      <c r="A258" s="109" t="s">
        <v>47</v>
      </c>
      <c r="B258" s="18">
        <v>951</v>
      </c>
      <c r="C258" s="14" t="s">
        <v>46</v>
      </c>
      <c r="D258" s="14" t="s">
        <v>276</v>
      </c>
      <c r="E258" s="14" t="s">
        <v>5</v>
      </c>
      <c r="F258" s="14"/>
      <c r="G258" s="143">
        <f>G259+G265+G270</f>
        <v>11898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125" t="s">
        <v>39</v>
      </c>
      <c r="B259" s="18">
        <v>951</v>
      </c>
      <c r="C259" s="39" t="s">
        <v>19</v>
      </c>
      <c r="D259" s="39" t="s">
        <v>276</v>
      </c>
      <c r="E259" s="39" t="s">
        <v>5</v>
      </c>
      <c r="F259" s="39"/>
      <c r="G259" s="163">
        <f>G260</f>
        <v>10500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4" thickBot="1">
      <c r="A260" s="80" t="s">
        <v>212</v>
      </c>
      <c r="B260" s="19">
        <v>951</v>
      </c>
      <c r="C260" s="9" t="s">
        <v>19</v>
      </c>
      <c r="D260" s="9" t="s">
        <v>322</v>
      </c>
      <c r="E260" s="9" t="s">
        <v>5</v>
      </c>
      <c r="F260" s="9"/>
      <c r="G260" s="144">
        <f>G261</f>
        <v>10500</v>
      </c>
      <c r="H260" s="32">
        <f aca="true" t="shared" si="37" ref="H260:X260">H261+H263</f>
        <v>0</v>
      </c>
      <c r="I260" s="32">
        <f t="shared" si="37"/>
        <v>0</v>
      </c>
      <c r="J260" s="32">
        <f t="shared" si="37"/>
        <v>0</v>
      </c>
      <c r="K260" s="32">
        <f t="shared" si="37"/>
        <v>0</v>
      </c>
      <c r="L260" s="32">
        <f t="shared" si="37"/>
        <v>0</v>
      </c>
      <c r="M260" s="32">
        <f t="shared" si="37"/>
        <v>0</v>
      </c>
      <c r="N260" s="32">
        <f t="shared" si="37"/>
        <v>0</v>
      </c>
      <c r="O260" s="32">
        <f t="shared" si="37"/>
        <v>0</v>
      </c>
      <c r="P260" s="32">
        <f t="shared" si="37"/>
        <v>0</v>
      </c>
      <c r="Q260" s="32">
        <f t="shared" si="37"/>
        <v>0</v>
      </c>
      <c r="R260" s="32">
        <f t="shared" si="37"/>
        <v>0</v>
      </c>
      <c r="S260" s="32">
        <f t="shared" si="37"/>
        <v>0</v>
      </c>
      <c r="T260" s="32">
        <f t="shared" si="37"/>
        <v>0</v>
      </c>
      <c r="U260" s="32">
        <f t="shared" si="37"/>
        <v>0</v>
      </c>
      <c r="V260" s="32">
        <f t="shared" si="37"/>
        <v>0</v>
      </c>
      <c r="W260" s="32">
        <f t="shared" si="37"/>
        <v>0</v>
      </c>
      <c r="X260" s="32">
        <f t="shared" si="37"/>
        <v>5000</v>
      </c>
      <c r="Y260" s="59" t="e">
        <f>X260/G254*100</f>
        <v>#DIV/0!</v>
      </c>
    </row>
    <row r="261" spans="1:25" ht="54.75" customHeight="1" outlineLevel="5" thickBot="1">
      <c r="A261" s="126" t="s">
        <v>164</v>
      </c>
      <c r="B261" s="133">
        <v>951</v>
      </c>
      <c r="C261" s="92" t="s">
        <v>19</v>
      </c>
      <c r="D261" s="92" t="s">
        <v>323</v>
      </c>
      <c r="E261" s="92" t="s">
        <v>5</v>
      </c>
      <c r="F261" s="96"/>
      <c r="G261" s="146">
        <f>G262</f>
        <v>10500</v>
      </c>
      <c r="H261" s="2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44"/>
      <c r="X261" s="65">
        <v>0</v>
      </c>
      <c r="Y261" s="59" t="e">
        <f>X261/G255*100</f>
        <v>#DIV/0!</v>
      </c>
    </row>
    <row r="262" spans="1:25" ht="36" customHeight="1" outlineLevel="5" thickBot="1">
      <c r="A262" s="5" t="s">
        <v>123</v>
      </c>
      <c r="B262" s="21">
        <v>951</v>
      </c>
      <c r="C262" s="6" t="s">
        <v>19</v>
      </c>
      <c r="D262" s="6" t="s">
        <v>323</v>
      </c>
      <c r="E262" s="6" t="s">
        <v>5</v>
      </c>
      <c r="F262" s="78"/>
      <c r="G262" s="150">
        <f>G263+G264</f>
        <v>10500</v>
      </c>
      <c r="H262" s="26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44"/>
      <c r="X262" s="65"/>
      <c r="Y262" s="59"/>
    </row>
    <row r="263" spans="1:25" ht="48" outlineLevel="5" thickBot="1">
      <c r="A263" s="97" t="s">
        <v>213</v>
      </c>
      <c r="B263" s="135">
        <v>951</v>
      </c>
      <c r="C263" s="94" t="s">
        <v>19</v>
      </c>
      <c r="D263" s="94" t="s">
        <v>323</v>
      </c>
      <c r="E263" s="94" t="s">
        <v>89</v>
      </c>
      <c r="F263" s="98"/>
      <c r="G263" s="145">
        <v>10500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5000</v>
      </c>
      <c r="Y263" s="59" t="e">
        <f>X263/G257*100</f>
        <v>#DIV/0!</v>
      </c>
    </row>
    <row r="264" spans="1:25" ht="19.5" outlineLevel="5" thickBot="1">
      <c r="A264" s="97" t="s">
        <v>87</v>
      </c>
      <c r="B264" s="135">
        <v>951</v>
      </c>
      <c r="C264" s="94" t="s">
        <v>19</v>
      </c>
      <c r="D264" s="94" t="s">
        <v>381</v>
      </c>
      <c r="E264" s="94" t="s">
        <v>88</v>
      </c>
      <c r="F264" s="98"/>
      <c r="G264" s="145"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125" t="s">
        <v>58</v>
      </c>
      <c r="B265" s="18">
        <v>951</v>
      </c>
      <c r="C265" s="39" t="s">
        <v>57</v>
      </c>
      <c r="D265" s="39" t="s">
        <v>276</v>
      </c>
      <c r="E265" s="39" t="s">
        <v>5</v>
      </c>
      <c r="F265" s="39"/>
      <c r="G265" s="120">
        <f>G266</f>
        <v>30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19.5" outlineLevel="6" thickBot="1">
      <c r="A266" s="8" t="s">
        <v>243</v>
      </c>
      <c r="B266" s="19">
        <v>951</v>
      </c>
      <c r="C266" s="9" t="s">
        <v>57</v>
      </c>
      <c r="D266" s="9" t="s">
        <v>324</v>
      </c>
      <c r="E266" s="9" t="s">
        <v>5</v>
      </c>
      <c r="F266" s="9"/>
      <c r="G266" s="10">
        <f>G267</f>
        <v>30</v>
      </c>
      <c r="H266" s="29">
        <f aca="true" t="shared" si="38" ref="H266:X266">H274+H279</f>
        <v>0</v>
      </c>
      <c r="I266" s="29">
        <f t="shared" si="38"/>
        <v>0</v>
      </c>
      <c r="J266" s="29">
        <f t="shared" si="38"/>
        <v>0</v>
      </c>
      <c r="K266" s="29">
        <f t="shared" si="38"/>
        <v>0</v>
      </c>
      <c r="L266" s="29">
        <f t="shared" si="38"/>
        <v>0</v>
      </c>
      <c r="M266" s="29">
        <f t="shared" si="38"/>
        <v>0</v>
      </c>
      <c r="N266" s="29">
        <f t="shared" si="38"/>
        <v>0</v>
      </c>
      <c r="O266" s="29">
        <f t="shared" si="38"/>
        <v>0</v>
      </c>
      <c r="P266" s="29">
        <f t="shared" si="38"/>
        <v>0</v>
      </c>
      <c r="Q266" s="29">
        <f t="shared" si="38"/>
        <v>0</v>
      </c>
      <c r="R266" s="29">
        <f t="shared" si="38"/>
        <v>0</v>
      </c>
      <c r="S266" s="29">
        <f t="shared" si="38"/>
        <v>0</v>
      </c>
      <c r="T266" s="29">
        <f t="shared" si="38"/>
        <v>0</v>
      </c>
      <c r="U266" s="29">
        <f t="shared" si="38"/>
        <v>0</v>
      </c>
      <c r="V266" s="29">
        <f t="shared" si="38"/>
        <v>0</v>
      </c>
      <c r="W266" s="29">
        <f t="shared" si="38"/>
        <v>0</v>
      </c>
      <c r="X266" s="73">
        <f t="shared" si="38"/>
        <v>1409.01825</v>
      </c>
      <c r="Y266" s="59">
        <f>X266/G260*100</f>
        <v>13.41922142857143</v>
      </c>
    </row>
    <row r="267" spans="1:25" ht="48" outlineLevel="6" thickBot="1">
      <c r="A267" s="115" t="s">
        <v>165</v>
      </c>
      <c r="B267" s="91">
        <v>951</v>
      </c>
      <c r="C267" s="92" t="s">
        <v>57</v>
      </c>
      <c r="D267" s="92" t="s">
        <v>325</v>
      </c>
      <c r="E267" s="92" t="s">
        <v>5</v>
      </c>
      <c r="F267" s="92"/>
      <c r="G267" s="16">
        <f>G268</f>
        <v>30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32.25" outlineLevel="6" thickBot="1">
      <c r="A268" s="5" t="s">
        <v>101</v>
      </c>
      <c r="B268" s="21">
        <v>951</v>
      </c>
      <c r="C268" s="6" t="s">
        <v>57</v>
      </c>
      <c r="D268" s="6" t="s">
        <v>325</v>
      </c>
      <c r="E268" s="6" t="s">
        <v>95</v>
      </c>
      <c r="F268" s="6"/>
      <c r="G268" s="7">
        <f>G269</f>
        <v>30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89" t="s">
        <v>103</v>
      </c>
      <c r="B269" s="93">
        <v>951</v>
      </c>
      <c r="C269" s="94" t="s">
        <v>57</v>
      </c>
      <c r="D269" s="94" t="s">
        <v>325</v>
      </c>
      <c r="E269" s="94" t="s">
        <v>97</v>
      </c>
      <c r="F269" s="94"/>
      <c r="G269" s="99">
        <v>30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125" t="s">
        <v>34</v>
      </c>
      <c r="B270" s="18">
        <v>951</v>
      </c>
      <c r="C270" s="39" t="s">
        <v>13</v>
      </c>
      <c r="D270" s="39" t="s">
        <v>276</v>
      </c>
      <c r="E270" s="39" t="s">
        <v>5</v>
      </c>
      <c r="F270" s="39"/>
      <c r="G270" s="163">
        <f>G271</f>
        <v>1368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32.25" outlineLevel="6" thickBot="1">
      <c r="A271" s="113" t="s">
        <v>138</v>
      </c>
      <c r="B271" s="19">
        <v>951</v>
      </c>
      <c r="C271" s="9" t="s">
        <v>13</v>
      </c>
      <c r="D271" s="9" t="s">
        <v>277</v>
      </c>
      <c r="E271" s="9" t="s">
        <v>5</v>
      </c>
      <c r="F271" s="9"/>
      <c r="G271" s="144">
        <f>G272</f>
        <v>1368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113" t="s">
        <v>139</v>
      </c>
      <c r="B272" s="19">
        <v>951</v>
      </c>
      <c r="C272" s="11" t="s">
        <v>13</v>
      </c>
      <c r="D272" s="11" t="s">
        <v>278</v>
      </c>
      <c r="E272" s="11" t="s">
        <v>5</v>
      </c>
      <c r="F272" s="11"/>
      <c r="G272" s="147">
        <f>G273</f>
        <v>1368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48" outlineLevel="6" thickBot="1">
      <c r="A273" s="114" t="s">
        <v>211</v>
      </c>
      <c r="B273" s="131">
        <v>951</v>
      </c>
      <c r="C273" s="92" t="s">
        <v>13</v>
      </c>
      <c r="D273" s="92" t="s">
        <v>280</v>
      </c>
      <c r="E273" s="92" t="s">
        <v>5</v>
      </c>
      <c r="F273" s="92"/>
      <c r="G273" s="146">
        <f>G274+G278</f>
        <v>1368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5" t="s">
        <v>94</v>
      </c>
      <c r="B274" s="21">
        <v>951</v>
      </c>
      <c r="C274" s="6" t="s">
        <v>13</v>
      </c>
      <c r="D274" s="6" t="s">
        <v>280</v>
      </c>
      <c r="E274" s="6" t="s">
        <v>91</v>
      </c>
      <c r="F274" s="6"/>
      <c r="G274" s="150">
        <f>G275+G276+G277</f>
        <v>1368</v>
      </c>
      <c r="H274" s="10">
        <f aca="true" t="shared" si="39" ref="H274:X275">H275</f>
        <v>0</v>
      </c>
      <c r="I274" s="10">
        <f t="shared" si="39"/>
        <v>0</v>
      </c>
      <c r="J274" s="10">
        <f t="shared" si="39"/>
        <v>0</v>
      </c>
      <c r="K274" s="10">
        <f t="shared" si="39"/>
        <v>0</v>
      </c>
      <c r="L274" s="10">
        <f t="shared" si="39"/>
        <v>0</v>
      </c>
      <c r="M274" s="10">
        <f t="shared" si="39"/>
        <v>0</v>
      </c>
      <c r="N274" s="10">
        <f t="shared" si="39"/>
        <v>0</v>
      </c>
      <c r="O274" s="10">
        <f t="shared" si="39"/>
        <v>0</v>
      </c>
      <c r="P274" s="10">
        <f t="shared" si="39"/>
        <v>0</v>
      </c>
      <c r="Q274" s="10">
        <f t="shared" si="39"/>
        <v>0</v>
      </c>
      <c r="R274" s="10">
        <f t="shared" si="39"/>
        <v>0</v>
      </c>
      <c r="S274" s="10">
        <f t="shared" si="39"/>
        <v>0</v>
      </c>
      <c r="T274" s="10">
        <f t="shared" si="39"/>
        <v>0</v>
      </c>
      <c r="U274" s="10">
        <f t="shared" si="39"/>
        <v>0</v>
      </c>
      <c r="V274" s="10">
        <f t="shared" si="39"/>
        <v>0</v>
      </c>
      <c r="W274" s="10">
        <f t="shared" si="39"/>
        <v>0</v>
      </c>
      <c r="X274" s="66">
        <f t="shared" si="39"/>
        <v>0</v>
      </c>
      <c r="Y274" s="59">
        <f>X274/G268*100</f>
        <v>0</v>
      </c>
    </row>
    <row r="275" spans="1:25" ht="32.25" outlineLevel="6" thickBot="1">
      <c r="A275" s="89" t="s">
        <v>273</v>
      </c>
      <c r="B275" s="93">
        <v>951</v>
      </c>
      <c r="C275" s="94" t="s">
        <v>13</v>
      </c>
      <c r="D275" s="94" t="s">
        <v>280</v>
      </c>
      <c r="E275" s="94" t="s">
        <v>92</v>
      </c>
      <c r="F275" s="94"/>
      <c r="G275" s="145">
        <v>1064.7</v>
      </c>
      <c r="H275" s="12">
        <f t="shared" si="39"/>
        <v>0</v>
      </c>
      <c r="I275" s="12">
        <f t="shared" si="39"/>
        <v>0</v>
      </c>
      <c r="J275" s="12">
        <f t="shared" si="39"/>
        <v>0</v>
      </c>
      <c r="K275" s="12">
        <f t="shared" si="39"/>
        <v>0</v>
      </c>
      <c r="L275" s="12">
        <f t="shared" si="39"/>
        <v>0</v>
      </c>
      <c r="M275" s="12">
        <f t="shared" si="39"/>
        <v>0</v>
      </c>
      <c r="N275" s="12">
        <f t="shared" si="39"/>
        <v>0</v>
      </c>
      <c r="O275" s="12">
        <f t="shared" si="39"/>
        <v>0</v>
      </c>
      <c r="P275" s="12">
        <f t="shared" si="39"/>
        <v>0</v>
      </c>
      <c r="Q275" s="12">
        <f t="shared" si="39"/>
        <v>0</v>
      </c>
      <c r="R275" s="12">
        <f t="shared" si="39"/>
        <v>0</v>
      </c>
      <c r="S275" s="12">
        <f t="shared" si="39"/>
        <v>0</v>
      </c>
      <c r="T275" s="12">
        <f t="shared" si="39"/>
        <v>0</v>
      </c>
      <c r="U275" s="12">
        <f t="shared" si="39"/>
        <v>0</v>
      </c>
      <c r="V275" s="12">
        <f t="shared" si="39"/>
        <v>0</v>
      </c>
      <c r="W275" s="12">
        <f t="shared" si="39"/>
        <v>0</v>
      </c>
      <c r="X275" s="67">
        <f t="shared" si="39"/>
        <v>0</v>
      </c>
      <c r="Y275" s="59">
        <f>X275/G269*100</f>
        <v>0</v>
      </c>
    </row>
    <row r="276" spans="1:25" ht="48" outlineLevel="6" thickBot="1">
      <c r="A276" s="89" t="s">
        <v>275</v>
      </c>
      <c r="B276" s="93">
        <v>951</v>
      </c>
      <c r="C276" s="94" t="s">
        <v>13</v>
      </c>
      <c r="D276" s="94" t="s">
        <v>280</v>
      </c>
      <c r="E276" s="94" t="s">
        <v>93</v>
      </c>
      <c r="F276" s="94"/>
      <c r="G276" s="145">
        <v>6</v>
      </c>
      <c r="H276" s="24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42"/>
      <c r="X276" s="65">
        <v>0</v>
      </c>
      <c r="Y276" s="59">
        <f>X276/G270*100</f>
        <v>0</v>
      </c>
    </row>
    <row r="277" spans="1:25" ht="48" outlineLevel="6" thickBot="1">
      <c r="A277" s="89" t="s">
        <v>268</v>
      </c>
      <c r="B277" s="93">
        <v>951</v>
      </c>
      <c r="C277" s="94" t="s">
        <v>13</v>
      </c>
      <c r="D277" s="94" t="s">
        <v>280</v>
      </c>
      <c r="E277" s="94" t="s">
        <v>269</v>
      </c>
      <c r="F277" s="94"/>
      <c r="G277" s="145">
        <v>297.3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5" t="s">
        <v>101</v>
      </c>
      <c r="B278" s="21">
        <v>951</v>
      </c>
      <c r="C278" s="6" t="s">
        <v>13</v>
      </c>
      <c r="D278" s="6" t="s">
        <v>280</v>
      </c>
      <c r="E278" s="6" t="s">
        <v>95</v>
      </c>
      <c r="F278" s="6"/>
      <c r="G278" s="150">
        <f>G279</f>
        <v>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89" t="s">
        <v>103</v>
      </c>
      <c r="B279" s="93">
        <v>951</v>
      </c>
      <c r="C279" s="94" t="s">
        <v>13</v>
      </c>
      <c r="D279" s="94" t="s">
        <v>280</v>
      </c>
      <c r="E279" s="94" t="s">
        <v>97</v>
      </c>
      <c r="F279" s="94"/>
      <c r="G279" s="145">
        <v>0</v>
      </c>
      <c r="H279" s="31">
        <f aca="true" t="shared" si="40" ref="H279:X281">H280</f>
        <v>0</v>
      </c>
      <c r="I279" s="31">
        <f t="shared" si="40"/>
        <v>0</v>
      </c>
      <c r="J279" s="31">
        <f t="shared" si="40"/>
        <v>0</v>
      </c>
      <c r="K279" s="31">
        <f t="shared" si="40"/>
        <v>0</v>
      </c>
      <c r="L279" s="31">
        <f t="shared" si="40"/>
        <v>0</v>
      </c>
      <c r="M279" s="31">
        <f t="shared" si="40"/>
        <v>0</v>
      </c>
      <c r="N279" s="31">
        <f t="shared" si="40"/>
        <v>0</v>
      </c>
      <c r="O279" s="31">
        <f t="shared" si="40"/>
        <v>0</v>
      </c>
      <c r="P279" s="31">
        <f t="shared" si="40"/>
        <v>0</v>
      </c>
      <c r="Q279" s="31">
        <f t="shared" si="40"/>
        <v>0</v>
      </c>
      <c r="R279" s="31">
        <f t="shared" si="40"/>
        <v>0</v>
      </c>
      <c r="S279" s="31">
        <f t="shared" si="40"/>
        <v>0</v>
      </c>
      <c r="T279" s="31">
        <f t="shared" si="40"/>
        <v>0</v>
      </c>
      <c r="U279" s="31">
        <f t="shared" si="40"/>
        <v>0</v>
      </c>
      <c r="V279" s="31">
        <f t="shared" si="40"/>
        <v>0</v>
      </c>
      <c r="W279" s="31">
        <f t="shared" si="40"/>
        <v>0</v>
      </c>
      <c r="X279" s="66">
        <f t="shared" si="40"/>
        <v>1409.01825</v>
      </c>
      <c r="Y279" s="59">
        <f>X279/G273*100</f>
        <v>102.99841008771931</v>
      </c>
    </row>
    <row r="280" spans="1:25" ht="19.5" outlineLevel="6" thickBot="1">
      <c r="A280" s="109" t="s">
        <v>64</v>
      </c>
      <c r="B280" s="18">
        <v>951</v>
      </c>
      <c r="C280" s="14" t="s">
        <v>45</v>
      </c>
      <c r="D280" s="14" t="s">
        <v>276</v>
      </c>
      <c r="E280" s="14" t="s">
        <v>5</v>
      </c>
      <c r="F280" s="14"/>
      <c r="G280" s="15">
        <f>G281</f>
        <v>23520</v>
      </c>
      <c r="H280" s="32">
        <f t="shared" si="40"/>
        <v>0</v>
      </c>
      <c r="I280" s="32">
        <f t="shared" si="40"/>
        <v>0</v>
      </c>
      <c r="J280" s="32">
        <f t="shared" si="40"/>
        <v>0</v>
      </c>
      <c r="K280" s="32">
        <f t="shared" si="40"/>
        <v>0</v>
      </c>
      <c r="L280" s="32">
        <f t="shared" si="40"/>
        <v>0</v>
      </c>
      <c r="M280" s="32">
        <f t="shared" si="40"/>
        <v>0</v>
      </c>
      <c r="N280" s="32">
        <f t="shared" si="40"/>
        <v>0</v>
      </c>
      <c r="O280" s="32">
        <f t="shared" si="40"/>
        <v>0</v>
      </c>
      <c r="P280" s="32">
        <f t="shared" si="40"/>
        <v>0</v>
      </c>
      <c r="Q280" s="32">
        <f t="shared" si="40"/>
        <v>0</v>
      </c>
      <c r="R280" s="32">
        <f t="shared" si="40"/>
        <v>0</v>
      </c>
      <c r="S280" s="32">
        <f t="shared" si="40"/>
        <v>0</v>
      </c>
      <c r="T280" s="32">
        <f t="shared" si="40"/>
        <v>0</v>
      </c>
      <c r="U280" s="32">
        <f t="shared" si="40"/>
        <v>0</v>
      </c>
      <c r="V280" s="32">
        <f t="shared" si="40"/>
        <v>0</v>
      </c>
      <c r="W280" s="32">
        <f t="shared" si="40"/>
        <v>0</v>
      </c>
      <c r="X280" s="67">
        <f t="shared" si="40"/>
        <v>1409.01825</v>
      </c>
      <c r="Y280" s="59">
        <f>X280/G274*100</f>
        <v>102.99841008771931</v>
      </c>
    </row>
    <row r="281" spans="1:25" ht="16.5" outlineLevel="6" thickBot="1">
      <c r="A281" s="8" t="s">
        <v>35</v>
      </c>
      <c r="B281" s="19">
        <v>951</v>
      </c>
      <c r="C281" s="9" t="s">
        <v>14</v>
      </c>
      <c r="D281" s="9" t="s">
        <v>276</v>
      </c>
      <c r="E281" s="9" t="s">
        <v>5</v>
      </c>
      <c r="F281" s="9"/>
      <c r="G281" s="10">
        <f>G282+G298+G302+G306</f>
        <v>23520</v>
      </c>
      <c r="H281" s="34">
        <f t="shared" si="40"/>
        <v>0</v>
      </c>
      <c r="I281" s="34">
        <f t="shared" si="40"/>
        <v>0</v>
      </c>
      <c r="J281" s="34">
        <f t="shared" si="40"/>
        <v>0</v>
      </c>
      <c r="K281" s="34">
        <f t="shared" si="40"/>
        <v>0</v>
      </c>
      <c r="L281" s="34">
        <f t="shared" si="40"/>
        <v>0</v>
      </c>
      <c r="M281" s="34">
        <f t="shared" si="40"/>
        <v>0</v>
      </c>
      <c r="N281" s="34">
        <f t="shared" si="40"/>
        <v>0</v>
      </c>
      <c r="O281" s="34">
        <f t="shared" si="40"/>
        <v>0</v>
      </c>
      <c r="P281" s="34">
        <f t="shared" si="40"/>
        <v>0</v>
      </c>
      <c r="Q281" s="34">
        <f t="shared" si="40"/>
        <v>0</v>
      </c>
      <c r="R281" s="34">
        <f t="shared" si="40"/>
        <v>0</v>
      </c>
      <c r="S281" s="34">
        <f t="shared" si="40"/>
        <v>0</v>
      </c>
      <c r="T281" s="34">
        <f t="shared" si="40"/>
        <v>0</v>
      </c>
      <c r="U281" s="34">
        <f t="shared" si="40"/>
        <v>0</v>
      </c>
      <c r="V281" s="34">
        <f t="shared" si="40"/>
        <v>0</v>
      </c>
      <c r="W281" s="34">
        <f t="shared" si="40"/>
        <v>0</v>
      </c>
      <c r="X281" s="68">
        <f t="shared" si="40"/>
        <v>1409.01825</v>
      </c>
      <c r="Y281" s="59">
        <f>X281/G275*100</f>
        <v>132.33946182023107</v>
      </c>
    </row>
    <row r="282" spans="1:25" ht="19.5" outlineLevel="6" thickBot="1">
      <c r="A282" s="13" t="s">
        <v>166</v>
      </c>
      <c r="B282" s="19">
        <v>951</v>
      </c>
      <c r="C282" s="11" t="s">
        <v>14</v>
      </c>
      <c r="D282" s="11" t="s">
        <v>326</v>
      </c>
      <c r="E282" s="11" t="s">
        <v>5</v>
      </c>
      <c r="F282" s="11"/>
      <c r="G282" s="12">
        <f>G283+G287</f>
        <v>23270</v>
      </c>
      <c r="H282" s="24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42"/>
      <c r="X282" s="65">
        <v>1409.01825</v>
      </c>
      <c r="Y282" s="59">
        <f>X282/G276*100</f>
        <v>23483.6375</v>
      </c>
    </row>
    <row r="283" spans="1:25" ht="19.5" outlineLevel="6" thickBot="1">
      <c r="A283" s="95" t="s">
        <v>124</v>
      </c>
      <c r="B283" s="91">
        <v>951</v>
      </c>
      <c r="C283" s="92" t="s">
        <v>14</v>
      </c>
      <c r="D283" s="92" t="s">
        <v>327</v>
      </c>
      <c r="E283" s="92" t="s">
        <v>5</v>
      </c>
      <c r="F283" s="92"/>
      <c r="G283" s="16">
        <f>G284</f>
        <v>5270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79" t="s">
        <v>167</v>
      </c>
      <c r="B284" s="21">
        <v>951</v>
      </c>
      <c r="C284" s="6" t="s">
        <v>14</v>
      </c>
      <c r="D284" s="6" t="s">
        <v>328</v>
      </c>
      <c r="E284" s="6" t="s">
        <v>5</v>
      </c>
      <c r="F284" s="6"/>
      <c r="G284" s="7">
        <f>G285</f>
        <v>5270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89" t="s">
        <v>101</v>
      </c>
      <c r="B285" s="93">
        <v>951</v>
      </c>
      <c r="C285" s="94" t="s">
        <v>14</v>
      </c>
      <c r="D285" s="94" t="s">
        <v>328</v>
      </c>
      <c r="E285" s="94" t="s">
        <v>95</v>
      </c>
      <c r="F285" s="94"/>
      <c r="G285" s="99">
        <f>G286</f>
        <v>5270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32.25" outlineLevel="6" thickBot="1">
      <c r="A286" s="89" t="s">
        <v>103</v>
      </c>
      <c r="B286" s="93">
        <v>951</v>
      </c>
      <c r="C286" s="94" t="s">
        <v>14</v>
      </c>
      <c r="D286" s="94" t="s">
        <v>328</v>
      </c>
      <c r="E286" s="94" t="s">
        <v>97</v>
      </c>
      <c r="F286" s="94"/>
      <c r="G286" s="99">
        <v>5270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115" t="s">
        <v>168</v>
      </c>
      <c r="B287" s="91">
        <v>951</v>
      </c>
      <c r="C287" s="92" t="s">
        <v>14</v>
      </c>
      <c r="D287" s="92" t="s">
        <v>329</v>
      </c>
      <c r="E287" s="92" t="s">
        <v>5</v>
      </c>
      <c r="F287" s="92"/>
      <c r="G287" s="16">
        <f>G288+G292+G295</f>
        <v>18000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5" t="s">
        <v>169</v>
      </c>
      <c r="B288" s="21">
        <v>951</v>
      </c>
      <c r="C288" s="6" t="s">
        <v>14</v>
      </c>
      <c r="D288" s="6" t="s">
        <v>330</v>
      </c>
      <c r="E288" s="6" t="s">
        <v>5</v>
      </c>
      <c r="F288" s="6"/>
      <c r="G288" s="7">
        <f>G289</f>
        <v>10000</v>
      </c>
      <c r="H288" s="29">
        <f aca="true" t="shared" si="41" ref="H288:X288">H289</f>
        <v>0</v>
      </c>
      <c r="I288" s="29">
        <f t="shared" si="41"/>
        <v>0</v>
      </c>
      <c r="J288" s="29">
        <f t="shared" si="41"/>
        <v>0</v>
      </c>
      <c r="K288" s="29">
        <f t="shared" si="41"/>
        <v>0</v>
      </c>
      <c r="L288" s="29">
        <f t="shared" si="41"/>
        <v>0</v>
      </c>
      <c r="M288" s="29">
        <f t="shared" si="41"/>
        <v>0</v>
      </c>
      <c r="N288" s="29">
        <f t="shared" si="41"/>
        <v>0</v>
      </c>
      <c r="O288" s="29">
        <f t="shared" si="41"/>
        <v>0</v>
      </c>
      <c r="P288" s="29">
        <f t="shared" si="41"/>
        <v>0</v>
      </c>
      <c r="Q288" s="29">
        <f t="shared" si="41"/>
        <v>0</v>
      </c>
      <c r="R288" s="29">
        <f t="shared" si="41"/>
        <v>0</v>
      </c>
      <c r="S288" s="29">
        <f t="shared" si="41"/>
        <v>0</v>
      </c>
      <c r="T288" s="29">
        <f t="shared" si="41"/>
        <v>0</v>
      </c>
      <c r="U288" s="29">
        <f t="shared" si="41"/>
        <v>0</v>
      </c>
      <c r="V288" s="29">
        <f t="shared" si="41"/>
        <v>0</v>
      </c>
      <c r="W288" s="29">
        <f t="shared" si="41"/>
        <v>0</v>
      </c>
      <c r="X288" s="73">
        <f t="shared" si="41"/>
        <v>669.14176</v>
      </c>
      <c r="Y288" s="59">
        <f>X288/G282*100</f>
        <v>2.875555479157714</v>
      </c>
    </row>
    <row r="289" spans="1:25" ht="16.5" outlineLevel="6" thickBot="1">
      <c r="A289" s="89" t="s">
        <v>123</v>
      </c>
      <c r="B289" s="93">
        <v>951</v>
      </c>
      <c r="C289" s="94" t="s">
        <v>14</v>
      </c>
      <c r="D289" s="94" t="s">
        <v>330</v>
      </c>
      <c r="E289" s="94" t="s">
        <v>122</v>
      </c>
      <c r="F289" s="94"/>
      <c r="G289" s="99">
        <f>G290+G291</f>
        <v>10000</v>
      </c>
      <c r="H289" s="10">
        <f aca="true" t="shared" si="42" ref="H289:X289">H304</f>
        <v>0</v>
      </c>
      <c r="I289" s="10">
        <f t="shared" si="42"/>
        <v>0</v>
      </c>
      <c r="J289" s="10">
        <f t="shared" si="42"/>
        <v>0</v>
      </c>
      <c r="K289" s="10">
        <f t="shared" si="42"/>
        <v>0</v>
      </c>
      <c r="L289" s="10">
        <f t="shared" si="42"/>
        <v>0</v>
      </c>
      <c r="M289" s="10">
        <f t="shared" si="42"/>
        <v>0</v>
      </c>
      <c r="N289" s="10">
        <f t="shared" si="42"/>
        <v>0</v>
      </c>
      <c r="O289" s="10">
        <f t="shared" si="42"/>
        <v>0</v>
      </c>
      <c r="P289" s="10">
        <f t="shared" si="42"/>
        <v>0</v>
      </c>
      <c r="Q289" s="10">
        <f t="shared" si="42"/>
        <v>0</v>
      </c>
      <c r="R289" s="10">
        <f t="shared" si="42"/>
        <v>0</v>
      </c>
      <c r="S289" s="10">
        <f t="shared" si="42"/>
        <v>0</v>
      </c>
      <c r="T289" s="10">
        <f t="shared" si="42"/>
        <v>0</v>
      </c>
      <c r="U289" s="10">
        <f t="shared" si="42"/>
        <v>0</v>
      </c>
      <c r="V289" s="10">
        <f t="shared" si="42"/>
        <v>0</v>
      </c>
      <c r="W289" s="10">
        <f t="shared" si="42"/>
        <v>0</v>
      </c>
      <c r="X289" s="66">
        <f t="shared" si="42"/>
        <v>669.14176</v>
      </c>
      <c r="Y289" s="59">
        <f>X289/G283*100</f>
        <v>12.697187096774194</v>
      </c>
    </row>
    <row r="290" spans="1:25" ht="48" outlineLevel="6" thickBot="1">
      <c r="A290" s="100" t="s">
        <v>213</v>
      </c>
      <c r="B290" s="93">
        <v>951</v>
      </c>
      <c r="C290" s="94" t="s">
        <v>14</v>
      </c>
      <c r="D290" s="94" t="s">
        <v>330</v>
      </c>
      <c r="E290" s="94" t="s">
        <v>89</v>
      </c>
      <c r="F290" s="94"/>
      <c r="G290" s="99">
        <v>10000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</row>
    <row r="291" spans="1:25" ht="16.5" outlineLevel="6" thickBot="1">
      <c r="A291" s="97" t="s">
        <v>87</v>
      </c>
      <c r="B291" s="93">
        <v>951</v>
      </c>
      <c r="C291" s="94" t="s">
        <v>14</v>
      </c>
      <c r="D291" s="94" t="s">
        <v>339</v>
      </c>
      <c r="E291" s="94" t="s">
        <v>88</v>
      </c>
      <c r="F291" s="94"/>
      <c r="G291" s="99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5" t="s">
        <v>170</v>
      </c>
      <c r="B292" s="21">
        <v>951</v>
      </c>
      <c r="C292" s="6" t="s">
        <v>14</v>
      </c>
      <c r="D292" s="6" t="s">
        <v>331</v>
      </c>
      <c r="E292" s="6" t="s">
        <v>5</v>
      </c>
      <c r="F292" s="6"/>
      <c r="G292" s="7">
        <f>G293</f>
        <v>8000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4.5" customHeight="1" outlineLevel="6" thickBot="1">
      <c r="A293" s="89" t="s">
        <v>123</v>
      </c>
      <c r="B293" s="93">
        <v>951</v>
      </c>
      <c r="C293" s="94" t="s">
        <v>14</v>
      </c>
      <c r="D293" s="94" t="s">
        <v>331</v>
      </c>
      <c r="E293" s="94" t="s">
        <v>122</v>
      </c>
      <c r="F293" s="94"/>
      <c r="G293" s="99">
        <f>G294</f>
        <v>8000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48" outlineLevel="6" thickBot="1">
      <c r="A294" s="100" t="s">
        <v>213</v>
      </c>
      <c r="B294" s="93">
        <v>951</v>
      </c>
      <c r="C294" s="94" t="s">
        <v>14</v>
      </c>
      <c r="D294" s="94" t="s">
        <v>331</v>
      </c>
      <c r="E294" s="94" t="s">
        <v>89</v>
      </c>
      <c r="F294" s="94"/>
      <c r="G294" s="99">
        <v>8000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79" t="s">
        <v>262</v>
      </c>
      <c r="B295" s="21">
        <v>951</v>
      </c>
      <c r="C295" s="6" t="s">
        <v>14</v>
      </c>
      <c r="D295" s="6" t="s">
        <v>332</v>
      </c>
      <c r="E295" s="6" t="s">
        <v>5</v>
      </c>
      <c r="F295" s="6"/>
      <c r="G295" s="7">
        <f>G296</f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89" t="s">
        <v>123</v>
      </c>
      <c r="B296" s="93">
        <v>951</v>
      </c>
      <c r="C296" s="94" t="s">
        <v>14</v>
      </c>
      <c r="D296" s="94" t="s">
        <v>332</v>
      </c>
      <c r="E296" s="94" t="s">
        <v>122</v>
      </c>
      <c r="F296" s="94"/>
      <c r="G296" s="99">
        <f>G297</f>
        <v>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0" t="s">
        <v>213</v>
      </c>
      <c r="B297" s="93">
        <v>951</v>
      </c>
      <c r="C297" s="94" t="s">
        <v>14</v>
      </c>
      <c r="D297" s="94" t="s">
        <v>332</v>
      </c>
      <c r="E297" s="94" t="s">
        <v>89</v>
      </c>
      <c r="F297" s="94"/>
      <c r="G297" s="99">
        <v>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8" t="s">
        <v>244</v>
      </c>
      <c r="B298" s="19">
        <v>951</v>
      </c>
      <c r="C298" s="9" t="s">
        <v>14</v>
      </c>
      <c r="D298" s="9" t="s">
        <v>333</v>
      </c>
      <c r="E298" s="9" t="s">
        <v>5</v>
      </c>
      <c r="F298" s="9"/>
      <c r="G298" s="10">
        <f>G299</f>
        <v>100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48" outlineLevel="6" thickBot="1">
      <c r="A299" s="79" t="s">
        <v>171</v>
      </c>
      <c r="B299" s="21">
        <v>951</v>
      </c>
      <c r="C299" s="6" t="s">
        <v>14</v>
      </c>
      <c r="D299" s="6" t="s">
        <v>334</v>
      </c>
      <c r="E299" s="6" t="s">
        <v>5</v>
      </c>
      <c r="F299" s="6"/>
      <c r="G299" s="7">
        <f>G300</f>
        <v>100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32.25" outlineLevel="6" thickBot="1">
      <c r="A300" s="89" t="s">
        <v>101</v>
      </c>
      <c r="B300" s="93">
        <v>951</v>
      </c>
      <c r="C300" s="94" t="s">
        <v>14</v>
      </c>
      <c r="D300" s="94" t="s">
        <v>334</v>
      </c>
      <c r="E300" s="94" t="s">
        <v>95</v>
      </c>
      <c r="F300" s="94"/>
      <c r="G300" s="99">
        <f>G301</f>
        <v>100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89" t="s">
        <v>103</v>
      </c>
      <c r="B301" s="93">
        <v>951</v>
      </c>
      <c r="C301" s="94" t="s">
        <v>14</v>
      </c>
      <c r="D301" s="94" t="s">
        <v>334</v>
      </c>
      <c r="E301" s="94" t="s">
        <v>97</v>
      </c>
      <c r="F301" s="94"/>
      <c r="G301" s="99">
        <v>100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" t="s">
        <v>245</v>
      </c>
      <c r="B302" s="19">
        <v>951</v>
      </c>
      <c r="C302" s="9" t="s">
        <v>14</v>
      </c>
      <c r="D302" s="9" t="s">
        <v>335</v>
      </c>
      <c r="E302" s="9" t="s">
        <v>5</v>
      </c>
      <c r="F302" s="9"/>
      <c r="G302" s="10">
        <f>G303</f>
        <v>100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32.25" outlineLevel="6" thickBot="1">
      <c r="A303" s="79" t="s">
        <v>172</v>
      </c>
      <c r="B303" s="21">
        <v>951</v>
      </c>
      <c r="C303" s="6" t="s">
        <v>14</v>
      </c>
      <c r="D303" s="6" t="s">
        <v>336</v>
      </c>
      <c r="E303" s="6" t="s">
        <v>5</v>
      </c>
      <c r="F303" s="6"/>
      <c r="G303" s="7">
        <f>G304</f>
        <v>100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89" t="s">
        <v>101</v>
      </c>
      <c r="B304" s="93">
        <v>951</v>
      </c>
      <c r="C304" s="94" t="s">
        <v>14</v>
      </c>
      <c r="D304" s="94" t="s">
        <v>336</v>
      </c>
      <c r="E304" s="94" t="s">
        <v>95</v>
      </c>
      <c r="F304" s="94"/>
      <c r="G304" s="99">
        <f>G305</f>
        <v>100</v>
      </c>
      <c r="H304" s="12">
        <f aca="true" t="shared" si="43" ref="H304:X304">H305</f>
        <v>0</v>
      </c>
      <c r="I304" s="12">
        <f t="shared" si="43"/>
        <v>0</v>
      </c>
      <c r="J304" s="12">
        <f t="shared" si="43"/>
        <v>0</v>
      </c>
      <c r="K304" s="12">
        <f t="shared" si="43"/>
        <v>0</v>
      </c>
      <c r="L304" s="12">
        <f t="shared" si="43"/>
        <v>0</v>
      </c>
      <c r="M304" s="12">
        <f t="shared" si="43"/>
        <v>0</v>
      </c>
      <c r="N304" s="12">
        <f t="shared" si="43"/>
        <v>0</v>
      </c>
      <c r="O304" s="12">
        <f t="shared" si="43"/>
        <v>0</v>
      </c>
      <c r="P304" s="12">
        <f t="shared" si="43"/>
        <v>0</v>
      </c>
      <c r="Q304" s="12">
        <f t="shared" si="43"/>
        <v>0</v>
      </c>
      <c r="R304" s="12">
        <f t="shared" si="43"/>
        <v>0</v>
      </c>
      <c r="S304" s="12">
        <f t="shared" si="43"/>
        <v>0</v>
      </c>
      <c r="T304" s="12">
        <f t="shared" si="43"/>
        <v>0</v>
      </c>
      <c r="U304" s="12">
        <f t="shared" si="43"/>
        <v>0</v>
      </c>
      <c r="V304" s="12">
        <f t="shared" si="43"/>
        <v>0</v>
      </c>
      <c r="W304" s="12">
        <f t="shared" si="43"/>
        <v>0</v>
      </c>
      <c r="X304" s="67">
        <f t="shared" si="43"/>
        <v>669.14176</v>
      </c>
      <c r="Y304" s="59">
        <f>X304/G298*100</f>
        <v>669.14176</v>
      </c>
    </row>
    <row r="305" spans="1:25" ht="32.25" outlineLevel="6" thickBot="1">
      <c r="A305" s="89" t="s">
        <v>103</v>
      </c>
      <c r="B305" s="93">
        <v>951</v>
      </c>
      <c r="C305" s="94" t="s">
        <v>14</v>
      </c>
      <c r="D305" s="94" t="s">
        <v>336</v>
      </c>
      <c r="E305" s="94" t="s">
        <v>97</v>
      </c>
      <c r="F305" s="94"/>
      <c r="G305" s="99">
        <v>100</v>
      </c>
      <c r="H305" s="2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42"/>
      <c r="X305" s="65">
        <v>669.14176</v>
      </c>
      <c r="Y305" s="59">
        <f>X305/G299*100</f>
        <v>669.14176</v>
      </c>
    </row>
    <row r="306" spans="1:25" ht="19.5" outlineLevel="6" thickBot="1">
      <c r="A306" s="8" t="s">
        <v>246</v>
      </c>
      <c r="B306" s="19">
        <v>951</v>
      </c>
      <c r="C306" s="9" t="s">
        <v>14</v>
      </c>
      <c r="D306" s="9" t="s">
        <v>337</v>
      </c>
      <c r="E306" s="9" t="s">
        <v>5</v>
      </c>
      <c r="F306" s="9"/>
      <c r="G306" s="10">
        <f>G307</f>
        <v>50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2.25" outlineLevel="6" thickBot="1">
      <c r="A307" s="79" t="s">
        <v>173</v>
      </c>
      <c r="B307" s="21">
        <v>951</v>
      </c>
      <c r="C307" s="6" t="s">
        <v>14</v>
      </c>
      <c r="D307" s="6" t="s">
        <v>338</v>
      </c>
      <c r="E307" s="6" t="s">
        <v>5</v>
      </c>
      <c r="F307" s="6"/>
      <c r="G307" s="7">
        <f>G308</f>
        <v>50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89" t="s">
        <v>101</v>
      </c>
      <c r="B308" s="93">
        <v>951</v>
      </c>
      <c r="C308" s="94" t="s">
        <v>14</v>
      </c>
      <c r="D308" s="94" t="s">
        <v>338</v>
      </c>
      <c r="E308" s="94" t="s">
        <v>95</v>
      </c>
      <c r="F308" s="94"/>
      <c r="G308" s="99">
        <f>G309</f>
        <v>50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89" t="s">
        <v>103</v>
      </c>
      <c r="B309" s="93">
        <v>951</v>
      </c>
      <c r="C309" s="94" t="s">
        <v>14</v>
      </c>
      <c r="D309" s="94" t="s">
        <v>338</v>
      </c>
      <c r="E309" s="94" t="s">
        <v>97</v>
      </c>
      <c r="F309" s="94"/>
      <c r="G309" s="99">
        <v>50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19.5" outlineLevel="6" thickBot="1">
      <c r="A310" s="109" t="s">
        <v>44</v>
      </c>
      <c r="B310" s="18">
        <v>951</v>
      </c>
      <c r="C310" s="14" t="s">
        <v>43</v>
      </c>
      <c r="D310" s="14" t="s">
        <v>276</v>
      </c>
      <c r="E310" s="14" t="s">
        <v>5</v>
      </c>
      <c r="F310" s="14"/>
      <c r="G310" s="15">
        <f>G311+G317+G326</f>
        <v>2094.3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19.5" outlineLevel="6" thickBot="1">
      <c r="A311" s="125" t="s">
        <v>36</v>
      </c>
      <c r="B311" s="18">
        <v>951</v>
      </c>
      <c r="C311" s="39" t="s">
        <v>15</v>
      </c>
      <c r="D311" s="39" t="s">
        <v>276</v>
      </c>
      <c r="E311" s="39" t="s">
        <v>5</v>
      </c>
      <c r="F311" s="39"/>
      <c r="G311" s="120">
        <f>G312</f>
        <v>764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113" t="s">
        <v>138</v>
      </c>
      <c r="B312" s="19">
        <v>951</v>
      </c>
      <c r="C312" s="9" t="s">
        <v>15</v>
      </c>
      <c r="D312" s="9" t="s">
        <v>277</v>
      </c>
      <c r="E312" s="9" t="s">
        <v>5</v>
      </c>
      <c r="F312" s="9"/>
      <c r="G312" s="10">
        <f>G313</f>
        <v>764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5.25" customHeight="1" outlineLevel="6" thickBot="1">
      <c r="A313" s="113" t="s">
        <v>139</v>
      </c>
      <c r="B313" s="19">
        <v>951</v>
      </c>
      <c r="C313" s="11" t="s">
        <v>15</v>
      </c>
      <c r="D313" s="11" t="s">
        <v>278</v>
      </c>
      <c r="E313" s="11" t="s">
        <v>5</v>
      </c>
      <c r="F313" s="11"/>
      <c r="G313" s="12">
        <f>G314</f>
        <v>764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95" t="s">
        <v>174</v>
      </c>
      <c r="B314" s="91">
        <v>951</v>
      </c>
      <c r="C314" s="92" t="s">
        <v>15</v>
      </c>
      <c r="D314" s="92" t="s">
        <v>340</v>
      </c>
      <c r="E314" s="92" t="s">
        <v>5</v>
      </c>
      <c r="F314" s="92"/>
      <c r="G314" s="16">
        <f>G315</f>
        <v>764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5" t="s">
        <v>127</v>
      </c>
      <c r="B315" s="21">
        <v>951</v>
      </c>
      <c r="C315" s="6" t="s">
        <v>15</v>
      </c>
      <c r="D315" s="6" t="s">
        <v>340</v>
      </c>
      <c r="E315" s="6" t="s">
        <v>125</v>
      </c>
      <c r="F315" s="6"/>
      <c r="G315" s="7">
        <f>G316</f>
        <v>764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9" t="s">
        <v>128</v>
      </c>
      <c r="B316" s="93">
        <v>951</v>
      </c>
      <c r="C316" s="94" t="s">
        <v>15</v>
      </c>
      <c r="D316" s="94" t="s">
        <v>340</v>
      </c>
      <c r="E316" s="94" t="s">
        <v>126</v>
      </c>
      <c r="F316" s="94"/>
      <c r="G316" s="99">
        <v>764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25" t="s">
        <v>37</v>
      </c>
      <c r="B317" s="18">
        <v>951</v>
      </c>
      <c r="C317" s="39" t="s">
        <v>16</v>
      </c>
      <c r="D317" s="39" t="s">
        <v>276</v>
      </c>
      <c r="E317" s="39" t="s">
        <v>5</v>
      </c>
      <c r="F317" s="39"/>
      <c r="G317" s="120">
        <f>G318+G322</f>
        <v>1280.3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8" t="s">
        <v>247</v>
      </c>
      <c r="B318" s="19">
        <v>951</v>
      </c>
      <c r="C318" s="9" t="s">
        <v>16</v>
      </c>
      <c r="D318" s="9" t="s">
        <v>341</v>
      </c>
      <c r="E318" s="9" t="s">
        <v>5</v>
      </c>
      <c r="F318" s="9"/>
      <c r="G318" s="10">
        <f>G319</f>
        <v>1280.3</v>
      </c>
      <c r="H318" s="29">
        <f aca="true" t="shared" si="44" ref="H318:X318">H319+H324</f>
        <v>0</v>
      </c>
      <c r="I318" s="29">
        <f t="shared" si="44"/>
        <v>0</v>
      </c>
      <c r="J318" s="29">
        <f t="shared" si="44"/>
        <v>0</v>
      </c>
      <c r="K318" s="29">
        <f t="shared" si="44"/>
        <v>0</v>
      </c>
      <c r="L318" s="29">
        <f t="shared" si="44"/>
        <v>0</v>
      </c>
      <c r="M318" s="29">
        <f t="shared" si="44"/>
        <v>0</v>
      </c>
      <c r="N318" s="29">
        <f t="shared" si="44"/>
        <v>0</v>
      </c>
      <c r="O318" s="29">
        <f t="shared" si="44"/>
        <v>0</v>
      </c>
      <c r="P318" s="29">
        <f t="shared" si="44"/>
        <v>0</v>
      </c>
      <c r="Q318" s="29">
        <f t="shared" si="44"/>
        <v>0</v>
      </c>
      <c r="R318" s="29">
        <f t="shared" si="44"/>
        <v>0</v>
      </c>
      <c r="S318" s="29">
        <f t="shared" si="44"/>
        <v>0</v>
      </c>
      <c r="T318" s="29">
        <f t="shared" si="44"/>
        <v>0</v>
      </c>
      <c r="U318" s="29">
        <f t="shared" si="44"/>
        <v>0</v>
      </c>
      <c r="V318" s="29">
        <f t="shared" si="44"/>
        <v>0</v>
      </c>
      <c r="W318" s="29">
        <f t="shared" si="44"/>
        <v>0</v>
      </c>
      <c r="X318" s="73">
        <f t="shared" si="44"/>
        <v>241.07674</v>
      </c>
      <c r="Y318" s="59">
        <f>X318/G312*100</f>
        <v>31.554547120418846</v>
      </c>
    </row>
    <row r="319" spans="1:25" ht="32.25" outlineLevel="6" thickBot="1">
      <c r="A319" s="115" t="s">
        <v>175</v>
      </c>
      <c r="B319" s="91">
        <v>951</v>
      </c>
      <c r="C319" s="92" t="s">
        <v>16</v>
      </c>
      <c r="D319" s="92" t="s">
        <v>342</v>
      </c>
      <c r="E319" s="92" t="s">
        <v>5</v>
      </c>
      <c r="F319" s="92"/>
      <c r="G319" s="16">
        <f>G320</f>
        <v>1280.3</v>
      </c>
      <c r="H319" s="31">
        <f aca="true" t="shared" si="45" ref="H319:X321">H320</f>
        <v>0</v>
      </c>
      <c r="I319" s="31">
        <f t="shared" si="45"/>
        <v>0</v>
      </c>
      <c r="J319" s="31">
        <f t="shared" si="45"/>
        <v>0</v>
      </c>
      <c r="K319" s="31">
        <f t="shared" si="45"/>
        <v>0</v>
      </c>
      <c r="L319" s="31">
        <f t="shared" si="45"/>
        <v>0</v>
      </c>
      <c r="M319" s="31">
        <f t="shared" si="45"/>
        <v>0</v>
      </c>
      <c r="N319" s="31">
        <f t="shared" si="45"/>
        <v>0</v>
      </c>
      <c r="O319" s="31">
        <f t="shared" si="45"/>
        <v>0</v>
      </c>
      <c r="P319" s="31">
        <f t="shared" si="45"/>
        <v>0</v>
      </c>
      <c r="Q319" s="31">
        <f t="shared" si="45"/>
        <v>0</v>
      </c>
      <c r="R319" s="31">
        <f t="shared" si="45"/>
        <v>0</v>
      </c>
      <c r="S319" s="31">
        <f t="shared" si="45"/>
        <v>0</v>
      </c>
      <c r="T319" s="31">
        <f t="shared" si="45"/>
        <v>0</v>
      </c>
      <c r="U319" s="31">
        <f t="shared" si="45"/>
        <v>0</v>
      </c>
      <c r="V319" s="31">
        <f t="shared" si="45"/>
        <v>0</v>
      </c>
      <c r="W319" s="31">
        <f t="shared" si="45"/>
        <v>0</v>
      </c>
      <c r="X319" s="66">
        <f t="shared" si="45"/>
        <v>178.07376</v>
      </c>
      <c r="Y319" s="59">
        <f>X319/G313*100</f>
        <v>23.308083769633505</v>
      </c>
    </row>
    <row r="320" spans="1:25" ht="32.25" outlineLevel="6" thickBot="1">
      <c r="A320" s="5" t="s">
        <v>108</v>
      </c>
      <c r="B320" s="21">
        <v>951</v>
      </c>
      <c r="C320" s="6" t="s">
        <v>16</v>
      </c>
      <c r="D320" s="6" t="s">
        <v>342</v>
      </c>
      <c r="E320" s="6" t="s">
        <v>107</v>
      </c>
      <c r="F320" s="6"/>
      <c r="G320" s="7">
        <f>G321</f>
        <v>1280.3</v>
      </c>
      <c r="H320" s="32">
        <f t="shared" si="45"/>
        <v>0</v>
      </c>
      <c r="I320" s="32">
        <f t="shared" si="45"/>
        <v>0</v>
      </c>
      <c r="J320" s="32">
        <f t="shared" si="45"/>
        <v>0</v>
      </c>
      <c r="K320" s="32">
        <f t="shared" si="45"/>
        <v>0</v>
      </c>
      <c r="L320" s="32">
        <f t="shared" si="45"/>
        <v>0</v>
      </c>
      <c r="M320" s="32">
        <f t="shared" si="45"/>
        <v>0</v>
      </c>
      <c r="N320" s="32">
        <f t="shared" si="45"/>
        <v>0</v>
      </c>
      <c r="O320" s="32">
        <f t="shared" si="45"/>
        <v>0</v>
      </c>
      <c r="P320" s="32">
        <f t="shared" si="45"/>
        <v>0</v>
      </c>
      <c r="Q320" s="32">
        <f t="shared" si="45"/>
        <v>0</v>
      </c>
      <c r="R320" s="32">
        <f t="shared" si="45"/>
        <v>0</v>
      </c>
      <c r="S320" s="32">
        <f t="shared" si="45"/>
        <v>0</v>
      </c>
      <c r="T320" s="32">
        <f t="shared" si="45"/>
        <v>0</v>
      </c>
      <c r="U320" s="32">
        <f t="shared" si="45"/>
        <v>0</v>
      </c>
      <c r="V320" s="32">
        <f t="shared" si="45"/>
        <v>0</v>
      </c>
      <c r="W320" s="32">
        <f t="shared" si="45"/>
        <v>0</v>
      </c>
      <c r="X320" s="67">
        <f t="shared" si="45"/>
        <v>178.07376</v>
      </c>
      <c r="Y320" s="59">
        <f>X320/G314*100</f>
        <v>23.308083769633505</v>
      </c>
    </row>
    <row r="321" spans="1:25" ht="16.5" outlineLevel="6" thickBot="1">
      <c r="A321" s="89" t="s">
        <v>130</v>
      </c>
      <c r="B321" s="93">
        <v>951</v>
      </c>
      <c r="C321" s="94" t="s">
        <v>16</v>
      </c>
      <c r="D321" s="94" t="s">
        <v>342</v>
      </c>
      <c r="E321" s="94" t="s">
        <v>129</v>
      </c>
      <c r="F321" s="94"/>
      <c r="G321" s="99">
        <v>1280.3</v>
      </c>
      <c r="H321" s="34">
        <f t="shared" si="45"/>
        <v>0</v>
      </c>
      <c r="I321" s="34">
        <f t="shared" si="45"/>
        <v>0</v>
      </c>
      <c r="J321" s="34">
        <f t="shared" si="45"/>
        <v>0</v>
      </c>
      <c r="K321" s="34">
        <f t="shared" si="45"/>
        <v>0</v>
      </c>
      <c r="L321" s="34">
        <f t="shared" si="45"/>
        <v>0</v>
      </c>
      <c r="M321" s="34">
        <f t="shared" si="45"/>
        <v>0</v>
      </c>
      <c r="N321" s="34">
        <f t="shared" si="45"/>
        <v>0</v>
      </c>
      <c r="O321" s="34">
        <f t="shared" si="45"/>
        <v>0</v>
      </c>
      <c r="P321" s="34">
        <f t="shared" si="45"/>
        <v>0</v>
      </c>
      <c r="Q321" s="34">
        <f t="shared" si="45"/>
        <v>0</v>
      </c>
      <c r="R321" s="34">
        <f t="shared" si="45"/>
        <v>0</v>
      </c>
      <c r="S321" s="34">
        <f t="shared" si="45"/>
        <v>0</v>
      </c>
      <c r="T321" s="34">
        <f t="shared" si="45"/>
        <v>0</v>
      </c>
      <c r="U321" s="34">
        <f t="shared" si="45"/>
        <v>0</v>
      </c>
      <c r="V321" s="34">
        <f t="shared" si="45"/>
        <v>0</v>
      </c>
      <c r="W321" s="34">
        <f t="shared" si="45"/>
        <v>0</v>
      </c>
      <c r="X321" s="68">
        <f t="shared" si="45"/>
        <v>178.07376</v>
      </c>
      <c r="Y321" s="59">
        <f>X321/G315*100</f>
        <v>23.308083769633505</v>
      </c>
    </row>
    <row r="322" spans="1:25" ht="19.5" outlineLevel="6" thickBot="1">
      <c r="A322" s="8" t="s">
        <v>176</v>
      </c>
      <c r="B322" s="19">
        <v>951</v>
      </c>
      <c r="C322" s="9" t="s">
        <v>16</v>
      </c>
      <c r="D322" s="9" t="s">
        <v>343</v>
      </c>
      <c r="E322" s="9" t="s">
        <v>5</v>
      </c>
      <c r="F322" s="9"/>
      <c r="G322" s="10">
        <f>G323</f>
        <v>0</v>
      </c>
      <c r="H322" s="2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42"/>
      <c r="X322" s="65">
        <v>178.07376</v>
      </c>
      <c r="Y322" s="59">
        <f>X322/G316*100</f>
        <v>23.308083769633505</v>
      </c>
    </row>
    <row r="323" spans="1:25" ht="32.25" outlineLevel="6" thickBot="1">
      <c r="A323" s="115" t="s">
        <v>175</v>
      </c>
      <c r="B323" s="91">
        <v>951</v>
      </c>
      <c r="C323" s="92" t="s">
        <v>16</v>
      </c>
      <c r="D323" s="92" t="s">
        <v>344</v>
      </c>
      <c r="E323" s="92" t="s">
        <v>5</v>
      </c>
      <c r="F323" s="92"/>
      <c r="G323" s="16">
        <f>G324</f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5" t="s">
        <v>108</v>
      </c>
      <c r="B324" s="21">
        <v>951</v>
      </c>
      <c r="C324" s="6" t="s">
        <v>16</v>
      </c>
      <c r="D324" s="6" t="s">
        <v>344</v>
      </c>
      <c r="E324" s="6" t="s">
        <v>107</v>
      </c>
      <c r="F324" s="6"/>
      <c r="G324" s="7">
        <f>G325</f>
        <v>0</v>
      </c>
      <c r="H324" s="31">
        <f aca="true" t="shared" si="46" ref="H324:X325">H325</f>
        <v>0</v>
      </c>
      <c r="I324" s="31">
        <f t="shared" si="46"/>
        <v>0</v>
      </c>
      <c r="J324" s="31">
        <f t="shared" si="46"/>
        <v>0</v>
      </c>
      <c r="K324" s="31">
        <f t="shared" si="46"/>
        <v>0</v>
      </c>
      <c r="L324" s="31">
        <f t="shared" si="46"/>
        <v>0</v>
      </c>
      <c r="M324" s="31">
        <f t="shared" si="46"/>
        <v>0</v>
      </c>
      <c r="N324" s="31">
        <f t="shared" si="46"/>
        <v>0</v>
      </c>
      <c r="O324" s="31">
        <f t="shared" si="46"/>
        <v>0</v>
      </c>
      <c r="P324" s="31">
        <f t="shared" si="46"/>
        <v>0</v>
      </c>
      <c r="Q324" s="31">
        <f t="shared" si="46"/>
        <v>0</v>
      </c>
      <c r="R324" s="31">
        <f t="shared" si="46"/>
        <v>0</v>
      </c>
      <c r="S324" s="31">
        <f t="shared" si="46"/>
        <v>0</v>
      </c>
      <c r="T324" s="31">
        <f t="shared" si="46"/>
        <v>0</v>
      </c>
      <c r="U324" s="31">
        <f t="shared" si="46"/>
        <v>0</v>
      </c>
      <c r="V324" s="31">
        <f t="shared" si="46"/>
        <v>0</v>
      </c>
      <c r="W324" s="31">
        <f t="shared" si="46"/>
        <v>0</v>
      </c>
      <c r="X324" s="66">
        <f t="shared" si="46"/>
        <v>63.00298</v>
      </c>
      <c r="Y324" s="59">
        <f>X324/G318*100</f>
        <v>4.920954463797548</v>
      </c>
    </row>
    <row r="325" spans="1:25" ht="16.5" outlineLevel="6" thickBot="1">
      <c r="A325" s="89" t="s">
        <v>130</v>
      </c>
      <c r="B325" s="93">
        <v>951</v>
      </c>
      <c r="C325" s="94" t="s">
        <v>16</v>
      </c>
      <c r="D325" s="94" t="s">
        <v>344</v>
      </c>
      <c r="E325" s="94" t="s">
        <v>129</v>
      </c>
      <c r="F325" s="94"/>
      <c r="G325" s="99">
        <v>0</v>
      </c>
      <c r="H325" s="32">
        <f t="shared" si="46"/>
        <v>0</v>
      </c>
      <c r="I325" s="32">
        <f t="shared" si="46"/>
        <v>0</v>
      </c>
      <c r="J325" s="32">
        <f t="shared" si="46"/>
        <v>0</v>
      </c>
      <c r="K325" s="32">
        <f t="shared" si="46"/>
        <v>0</v>
      </c>
      <c r="L325" s="32">
        <f t="shared" si="46"/>
        <v>0</v>
      </c>
      <c r="M325" s="32">
        <f t="shared" si="46"/>
        <v>0</v>
      </c>
      <c r="N325" s="32">
        <f t="shared" si="46"/>
        <v>0</v>
      </c>
      <c r="O325" s="32">
        <f t="shared" si="46"/>
        <v>0</v>
      </c>
      <c r="P325" s="32">
        <f t="shared" si="46"/>
        <v>0</v>
      </c>
      <c r="Q325" s="32">
        <f t="shared" si="46"/>
        <v>0</v>
      </c>
      <c r="R325" s="32">
        <f t="shared" si="46"/>
        <v>0</v>
      </c>
      <c r="S325" s="32">
        <f t="shared" si="46"/>
        <v>0</v>
      </c>
      <c r="T325" s="32">
        <f t="shared" si="46"/>
        <v>0</v>
      </c>
      <c r="U325" s="32">
        <f t="shared" si="46"/>
        <v>0</v>
      </c>
      <c r="V325" s="32">
        <f t="shared" si="46"/>
        <v>0</v>
      </c>
      <c r="W325" s="32">
        <f t="shared" si="46"/>
        <v>0</v>
      </c>
      <c r="X325" s="67">
        <f t="shared" si="46"/>
        <v>63.00298</v>
      </c>
      <c r="Y325" s="59">
        <f>X325/G319*100</f>
        <v>4.920954463797548</v>
      </c>
    </row>
    <row r="326" spans="1:25" ht="19.5" outlineLevel="6" thickBot="1">
      <c r="A326" s="125" t="s">
        <v>177</v>
      </c>
      <c r="B326" s="18">
        <v>951</v>
      </c>
      <c r="C326" s="39" t="s">
        <v>178</v>
      </c>
      <c r="D326" s="39" t="s">
        <v>276</v>
      </c>
      <c r="E326" s="39" t="s">
        <v>5</v>
      </c>
      <c r="F326" s="39"/>
      <c r="G326" s="120">
        <f>G327</f>
        <v>50</v>
      </c>
      <c r="H326" s="2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42"/>
      <c r="X326" s="65">
        <v>63.00298</v>
      </c>
      <c r="Y326" s="59">
        <f>X326/G320*100</f>
        <v>4.920954463797548</v>
      </c>
    </row>
    <row r="327" spans="1:25" ht="19.5" outlineLevel="6" thickBot="1">
      <c r="A327" s="13" t="s">
        <v>248</v>
      </c>
      <c r="B327" s="19">
        <v>951</v>
      </c>
      <c r="C327" s="9" t="s">
        <v>178</v>
      </c>
      <c r="D327" s="9" t="s">
        <v>345</v>
      </c>
      <c r="E327" s="9" t="s">
        <v>5</v>
      </c>
      <c r="F327" s="9"/>
      <c r="G327" s="10">
        <f>G328</f>
        <v>50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48" outlineLevel="6" thickBot="1">
      <c r="A328" s="115" t="s">
        <v>179</v>
      </c>
      <c r="B328" s="91">
        <v>951</v>
      </c>
      <c r="C328" s="92" t="s">
        <v>178</v>
      </c>
      <c r="D328" s="92" t="s">
        <v>346</v>
      </c>
      <c r="E328" s="92" t="s">
        <v>5</v>
      </c>
      <c r="F328" s="92"/>
      <c r="G328" s="16">
        <f>G329</f>
        <v>50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5" t="s">
        <v>101</v>
      </c>
      <c r="B329" s="21">
        <v>951</v>
      </c>
      <c r="C329" s="6" t="s">
        <v>180</v>
      </c>
      <c r="D329" s="6" t="s">
        <v>346</v>
      </c>
      <c r="E329" s="6" t="s">
        <v>95</v>
      </c>
      <c r="F329" s="6"/>
      <c r="G329" s="7">
        <f>G330</f>
        <v>50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89" t="s">
        <v>103</v>
      </c>
      <c r="B330" s="93">
        <v>951</v>
      </c>
      <c r="C330" s="94" t="s">
        <v>178</v>
      </c>
      <c r="D330" s="94" t="s">
        <v>346</v>
      </c>
      <c r="E330" s="94" t="s">
        <v>97</v>
      </c>
      <c r="F330" s="94"/>
      <c r="G330" s="99">
        <v>50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109" t="s">
        <v>72</v>
      </c>
      <c r="B331" s="18">
        <v>951</v>
      </c>
      <c r="C331" s="14" t="s">
        <v>42</v>
      </c>
      <c r="D331" s="14" t="s">
        <v>276</v>
      </c>
      <c r="E331" s="14" t="s">
        <v>5</v>
      </c>
      <c r="F331" s="14"/>
      <c r="G331" s="15">
        <f>G332+G337</f>
        <v>150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19.5" outlineLevel="6" thickBot="1">
      <c r="A332" s="8" t="s">
        <v>181</v>
      </c>
      <c r="B332" s="19">
        <v>951</v>
      </c>
      <c r="C332" s="9" t="s">
        <v>77</v>
      </c>
      <c r="D332" s="9" t="s">
        <v>276</v>
      </c>
      <c r="E332" s="9" t="s">
        <v>5</v>
      </c>
      <c r="F332" s="9"/>
      <c r="G332" s="10">
        <f>G333</f>
        <v>150</v>
      </c>
      <c r="H332" s="29">
        <f aca="true" t="shared" si="47" ref="H332:X332">H333+H338</f>
        <v>0</v>
      </c>
      <c r="I332" s="29">
        <f t="shared" si="47"/>
        <v>0</v>
      </c>
      <c r="J332" s="29">
        <f t="shared" si="47"/>
        <v>0</v>
      </c>
      <c r="K332" s="29">
        <f t="shared" si="47"/>
        <v>0</v>
      </c>
      <c r="L332" s="29">
        <f t="shared" si="47"/>
        <v>0</v>
      </c>
      <c r="M332" s="29">
        <f t="shared" si="47"/>
        <v>0</v>
      </c>
      <c r="N332" s="29">
        <f t="shared" si="47"/>
        <v>0</v>
      </c>
      <c r="O332" s="29">
        <f t="shared" si="47"/>
        <v>0</v>
      </c>
      <c r="P332" s="29">
        <f t="shared" si="47"/>
        <v>0</v>
      </c>
      <c r="Q332" s="29">
        <f t="shared" si="47"/>
        <v>0</v>
      </c>
      <c r="R332" s="29">
        <f t="shared" si="47"/>
        <v>0</v>
      </c>
      <c r="S332" s="29">
        <f t="shared" si="47"/>
        <v>0</v>
      </c>
      <c r="T332" s="29">
        <f t="shared" si="47"/>
        <v>0</v>
      </c>
      <c r="U332" s="29">
        <f t="shared" si="47"/>
        <v>0</v>
      </c>
      <c r="V332" s="29">
        <f t="shared" si="47"/>
        <v>0</v>
      </c>
      <c r="W332" s="29">
        <f t="shared" si="47"/>
        <v>0</v>
      </c>
      <c r="X332" s="73">
        <f t="shared" si="47"/>
        <v>499.74378</v>
      </c>
      <c r="Y332" s="59">
        <f>X332/G326*100</f>
        <v>999.48756</v>
      </c>
    </row>
    <row r="333" spans="1:25" ht="16.5" outlineLevel="6" thickBot="1">
      <c r="A333" s="101" t="s">
        <v>249</v>
      </c>
      <c r="B333" s="107">
        <v>951</v>
      </c>
      <c r="C333" s="92" t="s">
        <v>77</v>
      </c>
      <c r="D333" s="92" t="s">
        <v>347</v>
      </c>
      <c r="E333" s="92" t="s">
        <v>5</v>
      </c>
      <c r="F333" s="92"/>
      <c r="G333" s="16">
        <f>G334</f>
        <v>150</v>
      </c>
      <c r="H333" s="31">
        <f aca="true" t="shared" si="48" ref="H333:X335">H334</f>
        <v>0</v>
      </c>
      <c r="I333" s="31">
        <f t="shared" si="48"/>
        <v>0</v>
      </c>
      <c r="J333" s="31">
        <f t="shared" si="48"/>
        <v>0</v>
      </c>
      <c r="K333" s="31">
        <f t="shared" si="48"/>
        <v>0</v>
      </c>
      <c r="L333" s="31">
        <f t="shared" si="48"/>
        <v>0</v>
      </c>
      <c r="M333" s="31">
        <f t="shared" si="48"/>
        <v>0</v>
      </c>
      <c r="N333" s="31">
        <f t="shared" si="48"/>
        <v>0</v>
      </c>
      <c r="O333" s="31">
        <f t="shared" si="48"/>
        <v>0</v>
      </c>
      <c r="P333" s="31">
        <f t="shared" si="48"/>
        <v>0</v>
      </c>
      <c r="Q333" s="31">
        <f t="shared" si="48"/>
        <v>0</v>
      </c>
      <c r="R333" s="31">
        <f t="shared" si="48"/>
        <v>0</v>
      </c>
      <c r="S333" s="31">
        <f t="shared" si="48"/>
        <v>0</v>
      </c>
      <c r="T333" s="31">
        <f t="shared" si="48"/>
        <v>0</v>
      </c>
      <c r="U333" s="31">
        <f t="shared" si="48"/>
        <v>0</v>
      </c>
      <c r="V333" s="31">
        <f t="shared" si="48"/>
        <v>0</v>
      </c>
      <c r="W333" s="31">
        <f t="shared" si="48"/>
        <v>0</v>
      </c>
      <c r="X333" s="66">
        <f t="shared" si="48"/>
        <v>499.74378</v>
      </c>
      <c r="Y333" s="59">
        <f>X333/G327*100</f>
        <v>999.48756</v>
      </c>
    </row>
    <row r="334" spans="1:25" ht="48" outlineLevel="6" thickBot="1">
      <c r="A334" s="115" t="s">
        <v>182</v>
      </c>
      <c r="B334" s="91">
        <v>951</v>
      </c>
      <c r="C334" s="92" t="s">
        <v>77</v>
      </c>
      <c r="D334" s="92" t="s">
        <v>348</v>
      </c>
      <c r="E334" s="92" t="s">
        <v>5</v>
      </c>
      <c r="F334" s="92"/>
      <c r="G334" s="16">
        <f>G335</f>
        <v>150</v>
      </c>
      <c r="H334" s="32">
        <f t="shared" si="48"/>
        <v>0</v>
      </c>
      <c r="I334" s="32">
        <f t="shared" si="48"/>
        <v>0</v>
      </c>
      <c r="J334" s="32">
        <f t="shared" si="48"/>
        <v>0</v>
      </c>
      <c r="K334" s="32">
        <f t="shared" si="48"/>
        <v>0</v>
      </c>
      <c r="L334" s="32">
        <f t="shared" si="48"/>
        <v>0</v>
      </c>
      <c r="M334" s="32">
        <f t="shared" si="48"/>
        <v>0</v>
      </c>
      <c r="N334" s="32">
        <f t="shared" si="48"/>
        <v>0</v>
      </c>
      <c r="O334" s="32">
        <f t="shared" si="48"/>
        <v>0</v>
      </c>
      <c r="P334" s="32">
        <f t="shared" si="48"/>
        <v>0</v>
      </c>
      <c r="Q334" s="32">
        <f t="shared" si="48"/>
        <v>0</v>
      </c>
      <c r="R334" s="32">
        <f t="shared" si="48"/>
        <v>0</v>
      </c>
      <c r="S334" s="32">
        <f t="shared" si="48"/>
        <v>0</v>
      </c>
      <c r="T334" s="32">
        <f t="shared" si="48"/>
        <v>0</v>
      </c>
      <c r="U334" s="32">
        <f t="shared" si="48"/>
        <v>0</v>
      </c>
      <c r="V334" s="32">
        <f t="shared" si="48"/>
        <v>0</v>
      </c>
      <c r="W334" s="32">
        <f t="shared" si="48"/>
        <v>0</v>
      </c>
      <c r="X334" s="67">
        <f t="shared" si="48"/>
        <v>499.74378</v>
      </c>
      <c r="Y334" s="59">
        <f>X334/G328*100</f>
        <v>999.48756</v>
      </c>
    </row>
    <row r="335" spans="1:25" ht="32.25" outlineLevel="6" thickBot="1">
      <c r="A335" s="5" t="s">
        <v>101</v>
      </c>
      <c r="B335" s="21">
        <v>951</v>
      </c>
      <c r="C335" s="6" t="s">
        <v>77</v>
      </c>
      <c r="D335" s="6" t="s">
        <v>348</v>
      </c>
      <c r="E335" s="6" t="s">
        <v>95</v>
      </c>
      <c r="F335" s="6"/>
      <c r="G335" s="7">
        <f>G336</f>
        <v>150</v>
      </c>
      <c r="H335" s="34">
        <f t="shared" si="48"/>
        <v>0</v>
      </c>
      <c r="I335" s="34">
        <f t="shared" si="48"/>
        <v>0</v>
      </c>
      <c r="J335" s="34">
        <f t="shared" si="48"/>
        <v>0</v>
      </c>
      <c r="K335" s="34">
        <f t="shared" si="48"/>
        <v>0</v>
      </c>
      <c r="L335" s="34">
        <f t="shared" si="48"/>
        <v>0</v>
      </c>
      <c r="M335" s="34">
        <f t="shared" si="48"/>
        <v>0</v>
      </c>
      <c r="N335" s="34">
        <f t="shared" si="48"/>
        <v>0</v>
      </c>
      <c r="O335" s="34">
        <f t="shared" si="48"/>
        <v>0</v>
      </c>
      <c r="P335" s="34">
        <f t="shared" si="48"/>
        <v>0</v>
      </c>
      <c r="Q335" s="34">
        <f t="shared" si="48"/>
        <v>0</v>
      </c>
      <c r="R335" s="34">
        <f t="shared" si="48"/>
        <v>0</v>
      </c>
      <c r="S335" s="34">
        <f t="shared" si="48"/>
        <v>0</v>
      </c>
      <c r="T335" s="34">
        <f t="shared" si="48"/>
        <v>0</v>
      </c>
      <c r="U335" s="34">
        <f t="shared" si="48"/>
        <v>0</v>
      </c>
      <c r="V335" s="34">
        <f t="shared" si="48"/>
        <v>0</v>
      </c>
      <c r="W335" s="34">
        <f t="shared" si="48"/>
        <v>0</v>
      </c>
      <c r="X335" s="68">
        <f t="shared" si="48"/>
        <v>499.74378</v>
      </c>
      <c r="Y335" s="59">
        <f>X335/G329*100</f>
        <v>999.48756</v>
      </c>
    </row>
    <row r="336" spans="1:25" ht="32.25" outlineLevel="6" thickBot="1">
      <c r="A336" s="89" t="s">
        <v>103</v>
      </c>
      <c r="B336" s="93">
        <v>951</v>
      </c>
      <c r="C336" s="94" t="s">
        <v>77</v>
      </c>
      <c r="D336" s="94" t="s">
        <v>348</v>
      </c>
      <c r="E336" s="94" t="s">
        <v>97</v>
      </c>
      <c r="F336" s="94"/>
      <c r="G336" s="99">
        <v>150</v>
      </c>
      <c r="H336" s="2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42"/>
      <c r="X336" s="65">
        <v>499.74378</v>
      </c>
      <c r="Y336" s="59">
        <f>X336/G330*100</f>
        <v>999.48756</v>
      </c>
    </row>
    <row r="337" spans="1:25" ht="19.5" outlineLevel="6" thickBot="1">
      <c r="A337" s="88" t="s">
        <v>80</v>
      </c>
      <c r="B337" s="19">
        <v>951</v>
      </c>
      <c r="C337" s="9" t="s">
        <v>81</v>
      </c>
      <c r="D337" s="9" t="s">
        <v>276</v>
      </c>
      <c r="E337" s="9" t="s">
        <v>5</v>
      </c>
      <c r="F337" s="6"/>
      <c r="G337" s="10">
        <f>G338</f>
        <v>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16.5" outlineLevel="6" thickBot="1">
      <c r="A338" s="101" t="s">
        <v>250</v>
      </c>
      <c r="B338" s="107">
        <v>951</v>
      </c>
      <c r="C338" s="92" t="s">
        <v>81</v>
      </c>
      <c r="D338" s="92" t="s">
        <v>347</v>
      </c>
      <c r="E338" s="92" t="s">
        <v>5</v>
      </c>
      <c r="F338" s="92"/>
      <c r="G338" s="16">
        <f>G339</f>
        <v>0</v>
      </c>
      <c r="H338" s="31">
        <f aca="true" t="shared" si="49" ref="H338:X338">H339</f>
        <v>0</v>
      </c>
      <c r="I338" s="31">
        <f t="shared" si="49"/>
        <v>0</v>
      </c>
      <c r="J338" s="31">
        <f t="shared" si="49"/>
        <v>0</v>
      </c>
      <c r="K338" s="31">
        <f t="shared" si="49"/>
        <v>0</v>
      </c>
      <c r="L338" s="31">
        <f t="shared" si="49"/>
        <v>0</v>
      </c>
      <c r="M338" s="31">
        <f t="shared" si="49"/>
        <v>0</v>
      </c>
      <c r="N338" s="31">
        <f t="shared" si="49"/>
        <v>0</v>
      </c>
      <c r="O338" s="31">
        <f t="shared" si="49"/>
        <v>0</v>
      </c>
      <c r="P338" s="31">
        <f t="shared" si="49"/>
        <v>0</v>
      </c>
      <c r="Q338" s="31">
        <f t="shared" si="49"/>
        <v>0</v>
      </c>
      <c r="R338" s="31">
        <f t="shared" si="49"/>
        <v>0</v>
      </c>
      <c r="S338" s="31">
        <f t="shared" si="49"/>
        <v>0</v>
      </c>
      <c r="T338" s="31">
        <f t="shared" si="49"/>
        <v>0</v>
      </c>
      <c r="U338" s="31">
        <f t="shared" si="49"/>
        <v>0</v>
      </c>
      <c r="V338" s="31">
        <f t="shared" si="49"/>
        <v>0</v>
      </c>
      <c r="W338" s="31">
        <f t="shared" si="49"/>
        <v>0</v>
      </c>
      <c r="X338" s="31">
        <f t="shared" si="49"/>
        <v>0</v>
      </c>
      <c r="Y338" s="59">
        <f>X338/G332*100</f>
        <v>0</v>
      </c>
    </row>
    <row r="339" spans="1:25" ht="48" outlineLevel="6" thickBot="1">
      <c r="A339" s="5" t="s">
        <v>183</v>
      </c>
      <c r="B339" s="21">
        <v>951</v>
      </c>
      <c r="C339" s="6" t="s">
        <v>81</v>
      </c>
      <c r="D339" s="6" t="s">
        <v>349</v>
      </c>
      <c r="E339" s="6" t="s">
        <v>5</v>
      </c>
      <c r="F339" s="6"/>
      <c r="G339" s="7">
        <f>G340</f>
        <v>0</v>
      </c>
      <c r="H339" s="32">
        <f aca="true" t="shared" si="50" ref="H339:X339">H340+H343</f>
        <v>0</v>
      </c>
      <c r="I339" s="32">
        <f t="shared" si="50"/>
        <v>0</v>
      </c>
      <c r="J339" s="32">
        <f t="shared" si="50"/>
        <v>0</v>
      </c>
      <c r="K339" s="32">
        <f t="shared" si="50"/>
        <v>0</v>
      </c>
      <c r="L339" s="32">
        <f t="shared" si="50"/>
        <v>0</v>
      </c>
      <c r="M339" s="32">
        <f t="shared" si="50"/>
        <v>0</v>
      </c>
      <c r="N339" s="32">
        <f t="shared" si="50"/>
        <v>0</v>
      </c>
      <c r="O339" s="32">
        <f t="shared" si="50"/>
        <v>0</v>
      </c>
      <c r="P339" s="32">
        <f t="shared" si="50"/>
        <v>0</v>
      </c>
      <c r="Q339" s="32">
        <f t="shared" si="50"/>
        <v>0</v>
      </c>
      <c r="R339" s="32">
        <f t="shared" si="50"/>
        <v>0</v>
      </c>
      <c r="S339" s="32">
        <f t="shared" si="50"/>
        <v>0</v>
      </c>
      <c r="T339" s="32">
        <f t="shared" si="50"/>
        <v>0</v>
      </c>
      <c r="U339" s="32">
        <f t="shared" si="50"/>
        <v>0</v>
      </c>
      <c r="V339" s="32">
        <f t="shared" si="50"/>
        <v>0</v>
      </c>
      <c r="W339" s="32">
        <f t="shared" si="50"/>
        <v>0</v>
      </c>
      <c r="X339" s="32">
        <f t="shared" si="50"/>
        <v>0</v>
      </c>
      <c r="Y339" s="59">
        <f>X339/G333*100</f>
        <v>0</v>
      </c>
    </row>
    <row r="340" spans="1:25" ht="48.75" customHeight="1" outlineLevel="6" thickBot="1">
      <c r="A340" s="89" t="s">
        <v>121</v>
      </c>
      <c r="B340" s="93">
        <v>951</v>
      </c>
      <c r="C340" s="94" t="s">
        <v>81</v>
      </c>
      <c r="D340" s="94" t="s">
        <v>349</v>
      </c>
      <c r="E340" s="94" t="s">
        <v>120</v>
      </c>
      <c r="F340" s="94"/>
      <c r="G340" s="99">
        <v>0</v>
      </c>
      <c r="H340" s="24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42"/>
      <c r="X340" s="65">
        <v>0</v>
      </c>
      <c r="Y340" s="59">
        <f>X340/G334*100</f>
        <v>0</v>
      </c>
    </row>
    <row r="341" spans="1:25" ht="38.25" customHeight="1" outlineLevel="6" thickBot="1">
      <c r="A341" s="109" t="s">
        <v>69</v>
      </c>
      <c r="B341" s="18">
        <v>951</v>
      </c>
      <c r="C341" s="14" t="s">
        <v>68</v>
      </c>
      <c r="D341" s="14" t="s">
        <v>276</v>
      </c>
      <c r="E341" s="14" t="s">
        <v>5</v>
      </c>
      <c r="F341" s="14"/>
      <c r="G341" s="15">
        <f>G342+G348</f>
        <v>2500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127" t="s">
        <v>41</v>
      </c>
      <c r="B342" s="18">
        <v>951</v>
      </c>
      <c r="C342" s="128" t="s">
        <v>79</v>
      </c>
      <c r="D342" s="128" t="s">
        <v>276</v>
      </c>
      <c r="E342" s="128" t="s">
        <v>5</v>
      </c>
      <c r="F342" s="128"/>
      <c r="G342" s="129">
        <f>G343</f>
        <v>2500</v>
      </c>
      <c r="H342" s="31">
        <f aca="true" t="shared" si="51" ref="H342:X342">H343</f>
        <v>0</v>
      </c>
      <c r="I342" s="31">
        <f t="shared" si="51"/>
        <v>0</v>
      </c>
      <c r="J342" s="31">
        <f t="shared" si="51"/>
        <v>0</v>
      </c>
      <c r="K342" s="31">
        <f t="shared" si="51"/>
        <v>0</v>
      </c>
      <c r="L342" s="31">
        <f t="shared" si="51"/>
        <v>0</v>
      </c>
      <c r="M342" s="31">
        <f t="shared" si="51"/>
        <v>0</v>
      </c>
      <c r="N342" s="31">
        <f t="shared" si="51"/>
        <v>0</v>
      </c>
      <c r="O342" s="31">
        <f t="shared" si="51"/>
        <v>0</v>
      </c>
      <c r="P342" s="31">
        <f t="shared" si="51"/>
        <v>0</v>
      </c>
      <c r="Q342" s="31">
        <f t="shared" si="51"/>
        <v>0</v>
      </c>
      <c r="R342" s="31">
        <f t="shared" si="51"/>
        <v>0</v>
      </c>
      <c r="S342" s="31">
        <f t="shared" si="51"/>
        <v>0</v>
      </c>
      <c r="T342" s="31">
        <f t="shared" si="51"/>
        <v>0</v>
      </c>
      <c r="U342" s="31">
        <f t="shared" si="51"/>
        <v>0</v>
      </c>
      <c r="V342" s="31">
        <f t="shared" si="51"/>
        <v>0</v>
      </c>
      <c r="W342" s="31">
        <f t="shared" si="51"/>
        <v>0</v>
      </c>
      <c r="X342" s="31">
        <f t="shared" si="51"/>
        <v>0</v>
      </c>
      <c r="Y342" s="59">
        <f>X342/G336*100</f>
        <v>0</v>
      </c>
    </row>
    <row r="343" spans="1:25" ht="32.25" outlineLevel="6" thickBot="1">
      <c r="A343" s="113" t="s">
        <v>138</v>
      </c>
      <c r="B343" s="19">
        <v>951</v>
      </c>
      <c r="C343" s="11" t="s">
        <v>79</v>
      </c>
      <c r="D343" s="11" t="s">
        <v>277</v>
      </c>
      <c r="E343" s="11" t="s">
        <v>5</v>
      </c>
      <c r="F343" s="11"/>
      <c r="G343" s="12">
        <f>G344</f>
        <v>2500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>
        <v>0</v>
      </c>
      <c r="Y343" s="59" t="e">
        <f>X343/G337*100</f>
        <v>#DIV/0!</v>
      </c>
    </row>
    <row r="344" spans="1:25" ht="32.25" outlineLevel="6" thickBot="1">
      <c r="A344" s="113" t="s">
        <v>139</v>
      </c>
      <c r="B344" s="19">
        <v>951</v>
      </c>
      <c r="C344" s="9" t="s">
        <v>79</v>
      </c>
      <c r="D344" s="9" t="s">
        <v>278</v>
      </c>
      <c r="E344" s="9" t="s">
        <v>5</v>
      </c>
      <c r="F344" s="9"/>
      <c r="G344" s="10">
        <f>G345</f>
        <v>2500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48" outlineLevel="6" thickBot="1">
      <c r="A345" s="115" t="s">
        <v>184</v>
      </c>
      <c r="B345" s="91">
        <v>951</v>
      </c>
      <c r="C345" s="92" t="s">
        <v>79</v>
      </c>
      <c r="D345" s="92" t="s">
        <v>350</v>
      </c>
      <c r="E345" s="92" t="s">
        <v>5</v>
      </c>
      <c r="F345" s="92"/>
      <c r="G345" s="16">
        <f>G346</f>
        <v>2500</v>
      </c>
      <c r="H345" s="29">
        <f aca="true" t="shared" si="52" ref="H345:X345">H346+H351</f>
        <v>0</v>
      </c>
      <c r="I345" s="29">
        <f t="shared" si="52"/>
        <v>0</v>
      </c>
      <c r="J345" s="29">
        <f t="shared" si="52"/>
        <v>0</v>
      </c>
      <c r="K345" s="29">
        <f t="shared" si="52"/>
        <v>0</v>
      </c>
      <c r="L345" s="29">
        <f t="shared" si="52"/>
        <v>0</v>
      </c>
      <c r="M345" s="29">
        <f t="shared" si="52"/>
        <v>0</v>
      </c>
      <c r="N345" s="29">
        <f t="shared" si="52"/>
        <v>0</v>
      </c>
      <c r="O345" s="29">
        <f t="shared" si="52"/>
        <v>0</v>
      </c>
      <c r="P345" s="29">
        <f t="shared" si="52"/>
        <v>0</v>
      </c>
      <c r="Q345" s="29">
        <f t="shared" si="52"/>
        <v>0</v>
      </c>
      <c r="R345" s="29">
        <f t="shared" si="52"/>
        <v>0</v>
      </c>
      <c r="S345" s="29">
        <f t="shared" si="52"/>
        <v>0</v>
      </c>
      <c r="T345" s="29">
        <f t="shared" si="52"/>
        <v>0</v>
      </c>
      <c r="U345" s="29">
        <f t="shared" si="52"/>
        <v>0</v>
      </c>
      <c r="V345" s="29">
        <f t="shared" si="52"/>
        <v>0</v>
      </c>
      <c r="W345" s="29">
        <f t="shared" si="52"/>
        <v>0</v>
      </c>
      <c r="X345" s="73">
        <f t="shared" si="52"/>
        <v>1410.7881399999999</v>
      </c>
      <c r="Y345" s="59" t="e">
        <f>X345/G339*100</f>
        <v>#DIV/0!</v>
      </c>
    </row>
    <row r="346" spans="1:25" ht="16.5" outlineLevel="6" thickBot="1">
      <c r="A346" s="5" t="s">
        <v>123</v>
      </c>
      <c r="B346" s="21">
        <v>951</v>
      </c>
      <c r="C346" s="6" t="s">
        <v>79</v>
      </c>
      <c r="D346" s="6" t="s">
        <v>350</v>
      </c>
      <c r="E346" s="6" t="s">
        <v>122</v>
      </c>
      <c r="F346" s="6"/>
      <c r="G346" s="7">
        <f>G347</f>
        <v>2500</v>
      </c>
      <c r="H346" s="31">
        <f aca="true" t="shared" si="53" ref="H346:X346">H347</f>
        <v>0</v>
      </c>
      <c r="I346" s="31">
        <f t="shared" si="53"/>
        <v>0</v>
      </c>
      <c r="J346" s="31">
        <f t="shared" si="53"/>
        <v>0</v>
      </c>
      <c r="K346" s="31">
        <f t="shared" si="53"/>
        <v>0</v>
      </c>
      <c r="L346" s="31">
        <f t="shared" si="53"/>
        <v>0</v>
      </c>
      <c r="M346" s="31">
        <f t="shared" si="53"/>
        <v>0</v>
      </c>
      <c r="N346" s="31">
        <f t="shared" si="53"/>
        <v>0</v>
      </c>
      <c r="O346" s="31">
        <f t="shared" si="53"/>
        <v>0</v>
      </c>
      <c r="P346" s="31">
        <f t="shared" si="53"/>
        <v>0</v>
      </c>
      <c r="Q346" s="31">
        <f t="shared" si="53"/>
        <v>0</v>
      </c>
      <c r="R346" s="31">
        <f t="shared" si="53"/>
        <v>0</v>
      </c>
      <c r="S346" s="31">
        <f t="shared" si="53"/>
        <v>0</v>
      </c>
      <c r="T346" s="31">
        <f t="shared" si="53"/>
        <v>0</v>
      </c>
      <c r="U346" s="31">
        <f t="shared" si="53"/>
        <v>0</v>
      </c>
      <c r="V346" s="31">
        <f t="shared" si="53"/>
        <v>0</v>
      </c>
      <c r="W346" s="31">
        <f t="shared" si="53"/>
        <v>0</v>
      </c>
      <c r="X346" s="69">
        <f t="shared" si="53"/>
        <v>1362.07314</v>
      </c>
      <c r="Y346" s="59" t="e">
        <f>X346/G340*100</f>
        <v>#DIV/0!</v>
      </c>
    </row>
    <row r="347" spans="1:25" ht="19.5" customHeight="1" outlineLevel="6" thickBot="1">
      <c r="A347" s="100" t="s">
        <v>213</v>
      </c>
      <c r="B347" s="93">
        <v>951</v>
      </c>
      <c r="C347" s="94" t="s">
        <v>79</v>
      </c>
      <c r="D347" s="94" t="s">
        <v>350</v>
      </c>
      <c r="E347" s="94" t="s">
        <v>89</v>
      </c>
      <c r="F347" s="94"/>
      <c r="G347" s="99">
        <v>2500</v>
      </c>
      <c r="H347" s="32">
        <f aca="true" t="shared" si="54" ref="H347:X347">H348</f>
        <v>0</v>
      </c>
      <c r="I347" s="32">
        <f t="shared" si="54"/>
        <v>0</v>
      </c>
      <c r="J347" s="32">
        <f t="shared" si="54"/>
        <v>0</v>
      </c>
      <c r="K347" s="32">
        <f t="shared" si="54"/>
        <v>0</v>
      </c>
      <c r="L347" s="32">
        <f t="shared" si="54"/>
        <v>0</v>
      </c>
      <c r="M347" s="32">
        <f t="shared" si="54"/>
        <v>0</v>
      </c>
      <c r="N347" s="32">
        <f t="shared" si="54"/>
        <v>0</v>
      </c>
      <c r="O347" s="32">
        <f t="shared" si="54"/>
        <v>0</v>
      </c>
      <c r="P347" s="32">
        <f t="shared" si="54"/>
        <v>0</v>
      </c>
      <c r="Q347" s="32">
        <f t="shared" si="54"/>
        <v>0</v>
      </c>
      <c r="R347" s="32">
        <f t="shared" si="54"/>
        <v>0</v>
      </c>
      <c r="S347" s="32">
        <f t="shared" si="54"/>
        <v>0</v>
      </c>
      <c r="T347" s="32">
        <f t="shared" si="54"/>
        <v>0</v>
      </c>
      <c r="U347" s="32">
        <f t="shared" si="54"/>
        <v>0</v>
      </c>
      <c r="V347" s="32">
        <f t="shared" si="54"/>
        <v>0</v>
      </c>
      <c r="W347" s="32">
        <f t="shared" si="54"/>
        <v>0</v>
      </c>
      <c r="X347" s="70">
        <f t="shared" si="54"/>
        <v>1362.07314</v>
      </c>
      <c r="Y347" s="59">
        <f>X347/G341*100</f>
        <v>54.4829256</v>
      </c>
    </row>
    <row r="348" spans="1:25" ht="16.5" outlineLevel="6" thickBot="1">
      <c r="A348" s="125" t="s">
        <v>70</v>
      </c>
      <c r="B348" s="18">
        <v>951</v>
      </c>
      <c r="C348" s="39" t="s">
        <v>71</v>
      </c>
      <c r="D348" s="39" t="s">
        <v>276</v>
      </c>
      <c r="E348" s="39" t="s">
        <v>5</v>
      </c>
      <c r="F348" s="39"/>
      <c r="G348" s="120">
        <f>G349</f>
        <v>0</v>
      </c>
      <c r="H348" s="34">
        <f aca="true" t="shared" si="55" ref="H348:X348">H350</f>
        <v>0</v>
      </c>
      <c r="I348" s="34">
        <f t="shared" si="55"/>
        <v>0</v>
      </c>
      <c r="J348" s="34">
        <f t="shared" si="55"/>
        <v>0</v>
      </c>
      <c r="K348" s="34">
        <f t="shared" si="55"/>
        <v>0</v>
      </c>
      <c r="L348" s="34">
        <f t="shared" si="55"/>
        <v>0</v>
      </c>
      <c r="M348" s="34">
        <f t="shared" si="55"/>
        <v>0</v>
      </c>
      <c r="N348" s="34">
        <f t="shared" si="55"/>
        <v>0</v>
      </c>
      <c r="O348" s="34">
        <f t="shared" si="55"/>
        <v>0</v>
      </c>
      <c r="P348" s="34">
        <f t="shared" si="55"/>
        <v>0</v>
      </c>
      <c r="Q348" s="34">
        <f t="shared" si="55"/>
        <v>0</v>
      </c>
      <c r="R348" s="34">
        <f t="shared" si="55"/>
        <v>0</v>
      </c>
      <c r="S348" s="34">
        <f t="shared" si="55"/>
        <v>0</v>
      </c>
      <c r="T348" s="34">
        <f t="shared" si="55"/>
        <v>0</v>
      </c>
      <c r="U348" s="34">
        <f t="shared" si="55"/>
        <v>0</v>
      </c>
      <c r="V348" s="34">
        <f t="shared" si="55"/>
        <v>0</v>
      </c>
      <c r="W348" s="34">
        <f t="shared" si="55"/>
        <v>0</v>
      </c>
      <c r="X348" s="64">
        <f t="shared" si="55"/>
        <v>1362.07314</v>
      </c>
      <c r="Y348" s="59">
        <f>X348/G342*100</f>
        <v>54.4829256</v>
      </c>
    </row>
    <row r="349" spans="1:25" ht="32.25" outlineLevel="6" thickBot="1">
      <c r="A349" s="113" t="s">
        <v>138</v>
      </c>
      <c r="B349" s="19">
        <v>951</v>
      </c>
      <c r="C349" s="11" t="s">
        <v>71</v>
      </c>
      <c r="D349" s="11" t="s">
        <v>277</v>
      </c>
      <c r="E349" s="11" t="s">
        <v>5</v>
      </c>
      <c r="F349" s="11"/>
      <c r="G349" s="12">
        <f>G350</f>
        <v>0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81"/>
      <c r="Y349" s="59"/>
    </row>
    <row r="350" spans="1:25" ht="32.25" outlineLevel="6" thickBot="1">
      <c r="A350" s="113" t="s">
        <v>139</v>
      </c>
      <c r="B350" s="19">
        <v>951</v>
      </c>
      <c r="C350" s="11" t="s">
        <v>71</v>
      </c>
      <c r="D350" s="11" t="s">
        <v>278</v>
      </c>
      <c r="E350" s="11" t="s">
        <v>5</v>
      </c>
      <c r="F350" s="11"/>
      <c r="G350" s="12">
        <f>G351</f>
        <v>0</v>
      </c>
      <c r="H350" s="2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43"/>
      <c r="X350" s="65">
        <v>1362.07314</v>
      </c>
      <c r="Y350" s="59">
        <f>X350/G344*100</f>
        <v>54.4829256</v>
      </c>
    </row>
    <row r="351" spans="1:25" ht="48" outlineLevel="6" thickBot="1">
      <c r="A351" s="95" t="s">
        <v>185</v>
      </c>
      <c r="B351" s="91">
        <v>951</v>
      </c>
      <c r="C351" s="92" t="s">
        <v>71</v>
      </c>
      <c r="D351" s="92" t="s">
        <v>351</v>
      </c>
      <c r="E351" s="92" t="s">
        <v>5</v>
      </c>
      <c r="F351" s="92"/>
      <c r="G351" s="16">
        <f>G352</f>
        <v>0</v>
      </c>
      <c r="H351" s="31">
        <f aca="true" t="shared" si="56" ref="H351:X353">H352</f>
        <v>0</v>
      </c>
      <c r="I351" s="31">
        <f t="shared" si="56"/>
        <v>0</v>
      </c>
      <c r="J351" s="31">
        <f t="shared" si="56"/>
        <v>0</v>
      </c>
      <c r="K351" s="31">
        <f t="shared" si="56"/>
        <v>0</v>
      </c>
      <c r="L351" s="31">
        <f t="shared" si="56"/>
        <v>0</v>
      </c>
      <c r="M351" s="31">
        <f t="shared" si="56"/>
        <v>0</v>
      </c>
      <c r="N351" s="31">
        <f t="shared" si="56"/>
        <v>0</v>
      </c>
      <c r="O351" s="31">
        <f t="shared" si="56"/>
        <v>0</v>
      </c>
      <c r="P351" s="31">
        <f t="shared" si="56"/>
        <v>0</v>
      </c>
      <c r="Q351" s="31">
        <f t="shared" si="56"/>
        <v>0</v>
      </c>
      <c r="R351" s="31">
        <f t="shared" si="56"/>
        <v>0</v>
      </c>
      <c r="S351" s="31">
        <f t="shared" si="56"/>
        <v>0</v>
      </c>
      <c r="T351" s="31">
        <f t="shared" si="56"/>
        <v>0</v>
      </c>
      <c r="U351" s="31">
        <f t="shared" si="56"/>
        <v>0</v>
      </c>
      <c r="V351" s="31">
        <f t="shared" si="56"/>
        <v>0</v>
      </c>
      <c r="W351" s="31">
        <f t="shared" si="56"/>
        <v>0</v>
      </c>
      <c r="X351" s="66">
        <f t="shared" si="56"/>
        <v>48.715</v>
      </c>
      <c r="Y351" s="59">
        <f>X351/G345*100</f>
        <v>1.9485999999999999</v>
      </c>
    </row>
    <row r="352" spans="1:25" ht="32.25" outlineLevel="6" thickBot="1">
      <c r="A352" s="5" t="s">
        <v>101</v>
      </c>
      <c r="B352" s="21">
        <v>951</v>
      </c>
      <c r="C352" s="6" t="s">
        <v>71</v>
      </c>
      <c r="D352" s="6" t="s">
        <v>351</v>
      </c>
      <c r="E352" s="6" t="s">
        <v>95</v>
      </c>
      <c r="F352" s="6"/>
      <c r="G352" s="7">
        <f>G353</f>
        <v>0</v>
      </c>
      <c r="H352" s="32">
        <f t="shared" si="56"/>
        <v>0</v>
      </c>
      <c r="I352" s="32">
        <f t="shared" si="56"/>
        <v>0</v>
      </c>
      <c r="J352" s="32">
        <f t="shared" si="56"/>
        <v>0</v>
      </c>
      <c r="K352" s="32">
        <f t="shared" si="56"/>
        <v>0</v>
      </c>
      <c r="L352" s="32">
        <f t="shared" si="56"/>
        <v>0</v>
      </c>
      <c r="M352" s="32">
        <f t="shared" si="56"/>
        <v>0</v>
      </c>
      <c r="N352" s="32">
        <f t="shared" si="56"/>
        <v>0</v>
      </c>
      <c r="O352" s="32">
        <f t="shared" si="56"/>
        <v>0</v>
      </c>
      <c r="P352" s="32">
        <f t="shared" si="56"/>
        <v>0</v>
      </c>
      <c r="Q352" s="32">
        <f t="shared" si="56"/>
        <v>0</v>
      </c>
      <c r="R352" s="32">
        <f t="shared" si="56"/>
        <v>0</v>
      </c>
      <c r="S352" s="32">
        <f t="shared" si="56"/>
        <v>0</v>
      </c>
      <c r="T352" s="32">
        <f t="shared" si="56"/>
        <v>0</v>
      </c>
      <c r="U352" s="32">
        <f t="shared" si="56"/>
        <v>0</v>
      </c>
      <c r="V352" s="32">
        <f t="shared" si="56"/>
        <v>0</v>
      </c>
      <c r="W352" s="32">
        <f t="shared" si="56"/>
        <v>0</v>
      </c>
      <c r="X352" s="67">
        <f>X353</f>
        <v>48.715</v>
      </c>
      <c r="Y352" s="59">
        <f>X352/G346*100</f>
        <v>1.9485999999999999</v>
      </c>
    </row>
    <row r="353" spans="1:25" ht="32.25" outlineLevel="6" thickBot="1">
      <c r="A353" s="89" t="s">
        <v>103</v>
      </c>
      <c r="B353" s="93">
        <v>951</v>
      </c>
      <c r="C353" s="94" t="s">
        <v>71</v>
      </c>
      <c r="D353" s="94" t="s">
        <v>351</v>
      </c>
      <c r="E353" s="94" t="s">
        <v>97</v>
      </c>
      <c r="F353" s="94"/>
      <c r="G353" s="99">
        <v>0</v>
      </c>
      <c r="H353" s="34">
        <f t="shared" si="56"/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8">
        <f>X354</f>
        <v>48.715</v>
      </c>
      <c r="Y353" s="59">
        <f>X353/G347*100</f>
        <v>1.9485999999999999</v>
      </c>
    </row>
    <row r="354" spans="1:25" ht="32.25" outlineLevel="6" thickBot="1">
      <c r="A354" s="109" t="s">
        <v>78</v>
      </c>
      <c r="B354" s="18">
        <v>951</v>
      </c>
      <c r="C354" s="14" t="s">
        <v>65</v>
      </c>
      <c r="D354" s="14" t="s">
        <v>276</v>
      </c>
      <c r="E354" s="14" t="s">
        <v>5</v>
      </c>
      <c r="F354" s="14"/>
      <c r="G354" s="15">
        <f>G355</f>
        <v>100</v>
      </c>
      <c r="H354" s="25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43"/>
      <c r="X354" s="65">
        <v>48.715</v>
      </c>
      <c r="Y354" s="59" t="e">
        <f>X354/G348*100</f>
        <v>#DIV/0!</v>
      </c>
    </row>
    <row r="355" spans="1:25" ht="16.5" outlineLevel="6" thickBot="1">
      <c r="A355" s="8" t="s">
        <v>186</v>
      </c>
      <c r="B355" s="19">
        <v>951</v>
      </c>
      <c r="C355" s="9" t="s">
        <v>66</v>
      </c>
      <c r="D355" s="9" t="s">
        <v>276</v>
      </c>
      <c r="E355" s="9" t="s">
        <v>5</v>
      </c>
      <c r="F355" s="9"/>
      <c r="G355" s="10">
        <f>G356</f>
        <v>100</v>
      </c>
      <c r="H355" s="102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75"/>
      <c r="Y355" s="59"/>
    </row>
    <row r="356" spans="1:25" ht="32.25" outlineLevel="6" thickBot="1">
      <c r="A356" s="113" t="s">
        <v>138</v>
      </c>
      <c r="B356" s="19">
        <v>951</v>
      </c>
      <c r="C356" s="9" t="s">
        <v>66</v>
      </c>
      <c r="D356" s="9" t="s">
        <v>277</v>
      </c>
      <c r="E356" s="9" t="s">
        <v>5</v>
      </c>
      <c r="F356" s="9"/>
      <c r="G356" s="10">
        <f>G357</f>
        <v>100</v>
      </c>
      <c r="H356" s="29">
        <f aca="true" t="shared" si="57" ref="H356:X359">H357</f>
        <v>0</v>
      </c>
      <c r="I356" s="29">
        <f t="shared" si="57"/>
        <v>0</v>
      </c>
      <c r="J356" s="29">
        <f t="shared" si="57"/>
        <v>0</v>
      </c>
      <c r="K356" s="29">
        <f t="shared" si="57"/>
        <v>0</v>
      </c>
      <c r="L356" s="29">
        <f t="shared" si="57"/>
        <v>0</v>
      </c>
      <c r="M356" s="29">
        <f t="shared" si="57"/>
        <v>0</v>
      </c>
      <c r="N356" s="29">
        <f t="shared" si="57"/>
        <v>0</v>
      </c>
      <c r="O356" s="29">
        <f t="shared" si="57"/>
        <v>0</v>
      </c>
      <c r="P356" s="29">
        <f t="shared" si="57"/>
        <v>0</v>
      </c>
      <c r="Q356" s="29">
        <f t="shared" si="57"/>
        <v>0</v>
      </c>
      <c r="R356" s="29">
        <f t="shared" si="57"/>
        <v>0</v>
      </c>
      <c r="S356" s="29">
        <f t="shared" si="57"/>
        <v>0</v>
      </c>
      <c r="T356" s="29">
        <f t="shared" si="57"/>
        <v>0</v>
      </c>
      <c r="U356" s="29">
        <f t="shared" si="57"/>
        <v>0</v>
      </c>
      <c r="V356" s="29">
        <f t="shared" si="57"/>
        <v>0</v>
      </c>
      <c r="W356" s="29">
        <f t="shared" si="57"/>
        <v>0</v>
      </c>
      <c r="X356" s="73">
        <f t="shared" si="57"/>
        <v>0</v>
      </c>
      <c r="Y356" s="59" t="e">
        <f aca="true" t="shared" si="58" ref="Y356:Y364">X356/G350*100</f>
        <v>#DIV/0!</v>
      </c>
    </row>
    <row r="357" spans="1:25" ht="32.25" outlineLevel="6" thickBot="1">
      <c r="A357" s="113" t="s">
        <v>139</v>
      </c>
      <c r="B357" s="19">
        <v>951</v>
      </c>
      <c r="C357" s="11" t="s">
        <v>66</v>
      </c>
      <c r="D357" s="11" t="s">
        <v>278</v>
      </c>
      <c r="E357" s="11" t="s">
        <v>5</v>
      </c>
      <c r="F357" s="11"/>
      <c r="G357" s="12">
        <f>G358</f>
        <v>100</v>
      </c>
      <c r="H357" s="31">
        <f t="shared" si="57"/>
        <v>0</v>
      </c>
      <c r="I357" s="31">
        <f t="shared" si="57"/>
        <v>0</v>
      </c>
      <c r="J357" s="31">
        <f t="shared" si="57"/>
        <v>0</v>
      </c>
      <c r="K357" s="31">
        <f t="shared" si="57"/>
        <v>0</v>
      </c>
      <c r="L357" s="31">
        <f t="shared" si="57"/>
        <v>0</v>
      </c>
      <c r="M357" s="31">
        <f t="shared" si="57"/>
        <v>0</v>
      </c>
      <c r="N357" s="31">
        <f t="shared" si="57"/>
        <v>0</v>
      </c>
      <c r="O357" s="31">
        <f t="shared" si="57"/>
        <v>0</v>
      </c>
      <c r="P357" s="31">
        <f t="shared" si="57"/>
        <v>0</v>
      </c>
      <c r="Q357" s="31">
        <f t="shared" si="57"/>
        <v>0</v>
      </c>
      <c r="R357" s="31">
        <f t="shared" si="57"/>
        <v>0</v>
      </c>
      <c r="S357" s="31">
        <f t="shared" si="57"/>
        <v>0</v>
      </c>
      <c r="T357" s="31">
        <f t="shared" si="57"/>
        <v>0</v>
      </c>
      <c r="U357" s="31">
        <f t="shared" si="57"/>
        <v>0</v>
      </c>
      <c r="V357" s="31">
        <f t="shared" si="57"/>
        <v>0</v>
      </c>
      <c r="W357" s="31">
        <f t="shared" si="57"/>
        <v>0</v>
      </c>
      <c r="X357" s="66">
        <f t="shared" si="57"/>
        <v>0</v>
      </c>
      <c r="Y357" s="59" t="e">
        <f t="shared" si="58"/>
        <v>#DIV/0!</v>
      </c>
    </row>
    <row r="358" spans="1:25" ht="32.25" outlineLevel="6" thickBot="1">
      <c r="A358" s="95" t="s">
        <v>187</v>
      </c>
      <c r="B358" s="91">
        <v>951</v>
      </c>
      <c r="C358" s="92" t="s">
        <v>66</v>
      </c>
      <c r="D358" s="92" t="s">
        <v>352</v>
      </c>
      <c r="E358" s="92" t="s">
        <v>5</v>
      </c>
      <c r="F358" s="92"/>
      <c r="G358" s="16">
        <f>G359</f>
        <v>100</v>
      </c>
      <c r="H358" s="32">
        <f t="shared" si="57"/>
        <v>0</v>
      </c>
      <c r="I358" s="32">
        <f t="shared" si="57"/>
        <v>0</v>
      </c>
      <c r="J358" s="32">
        <f t="shared" si="57"/>
        <v>0</v>
      </c>
      <c r="K358" s="32">
        <f t="shared" si="57"/>
        <v>0</v>
      </c>
      <c r="L358" s="32">
        <f t="shared" si="57"/>
        <v>0</v>
      </c>
      <c r="M358" s="32">
        <f t="shared" si="57"/>
        <v>0</v>
      </c>
      <c r="N358" s="32">
        <f t="shared" si="57"/>
        <v>0</v>
      </c>
      <c r="O358" s="32">
        <f t="shared" si="57"/>
        <v>0</v>
      </c>
      <c r="P358" s="32">
        <f t="shared" si="57"/>
        <v>0</v>
      </c>
      <c r="Q358" s="32">
        <f t="shared" si="57"/>
        <v>0</v>
      </c>
      <c r="R358" s="32">
        <f t="shared" si="57"/>
        <v>0</v>
      </c>
      <c r="S358" s="32">
        <f t="shared" si="57"/>
        <v>0</v>
      </c>
      <c r="T358" s="32">
        <f t="shared" si="57"/>
        <v>0</v>
      </c>
      <c r="U358" s="32">
        <f t="shared" si="57"/>
        <v>0</v>
      </c>
      <c r="V358" s="32">
        <f t="shared" si="57"/>
        <v>0</v>
      </c>
      <c r="W358" s="32">
        <f t="shared" si="57"/>
        <v>0</v>
      </c>
      <c r="X358" s="67">
        <f t="shared" si="57"/>
        <v>0</v>
      </c>
      <c r="Y358" s="59" t="e">
        <f t="shared" si="58"/>
        <v>#DIV/0!</v>
      </c>
    </row>
    <row r="359" spans="1:25" ht="16.5" outlineLevel="6" thickBot="1">
      <c r="A359" s="5" t="s">
        <v>131</v>
      </c>
      <c r="B359" s="21">
        <v>951</v>
      </c>
      <c r="C359" s="6" t="s">
        <v>66</v>
      </c>
      <c r="D359" s="6" t="s">
        <v>352</v>
      </c>
      <c r="E359" s="6" t="s">
        <v>235</v>
      </c>
      <c r="F359" s="6"/>
      <c r="G359" s="7">
        <v>100</v>
      </c>
      <c r="H359" s="34">
        <f t="shared" si="57"/>
        <v>0</v>
      </c>
      <c r="I359" s="34">
        <f t="shared" si="57"/>
        <v>0</v>
      </c>
      <c r="J359" s="34">
        <f t="shared" si="57"/>
        <v>0</v>
      </c>
      <c r="K359" s="34">
        <f t="shared" si="57"/>
        <v>0</v>
      </c>
      <c r="L359" s="34">
        <f t="shared" si="57"/>
        <v>0</v>
      </c>
      <c r="M359" s="34">
        <f t="shared" si="57"/>
        <v>0</v>
      </c>
      <c r="N359" s="34">
        <f t="shared" si="57"/>
        <v>0</v>
      </c>
      <c r="O359" s="34">
        <f t="shared" si="57"/>
        <v>0</v>
      </c>
      <c r="P359" s="34">
        <f t="shared" si="57"/>
        <v>0</v>
      </c>
      <c r="Q359" s="34">
        <f t="shared" si="57"/>
        <v>0</v>
      </c>
      <c r="R359" s="34">
        <f t="shared" si="57"/>
        <v>0</v>
      </c>
      <c r="S359" s="34">
        <f t="shared" si="57"/>
        <v>0</v>
      </c>
      <c r="T359" s="34">
        <f t="shared" si="57"/>
        <v>0</v>
      </c>
      <c r="U359" s="34">
        <f t="shared" si="57"/>
        <v>0</v>
      </c>
      <c r="V359" s="34">
        <f t="shared" si="57"/>
        <v>0</v>
      </c>
      <c r="W359" s="34">
        <f t="shared" si="57"/>
        <v>0</v>
      </c>
      <c r="X359" s="68">
        <f t="shared" si="57"/>
        <v>0</v>
      </c>
      <c r="Y359" s="59" t="e">
        <f t="shared" si="58"/>
        <v>#DIV/0!</v>
      </c>
    </row>
    <row r="360" spans="1:25" ht="63.75" outlineLevel="6" thickBot="1">
      <c r="A360" s="109" t="s">
        <v>73</v>
      </c>
      <c r="B360" s="18">
        <v>951</v>
      </c>
      <c r="C360" s="14" t="s">
        <v>74</v>
      </c>
      <c r="D360" s="14" t="s">
        <v>276</v>
      </c>
      <c r="E360" s="14" t="s">
        <v>5</v>
      </c>
      <c r="F360" s="14"/>
      <c r="G360" s="15">
        <f aca="true" t="shared" si="59" ref="G360:G365">G361</f>
        <v>20294</v>
      </c>
      <c r="H360" s="2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43"/>
      <c r="X360" s="65">
        <v>0</v>
      </c>
      <c r="Y360" s="59">
        <f t="shared" si="58"/>
        <v>0</v>
      </c>
    </row>
    <row r="361" spans="1:25" ht="48" outlineLevel="6" thickBot="1">
      <c r="A361" s="113" t="s">
        <v>76</v>
      </c>
      <c r="B361" s="19">
        <v>951</v>
      </c>
      <c r="C361" s="9" t="s">
        <v>75</v>
      </c>
      <c r="D361" s="9" t="s">
        <v>276</v>
      </c>
      <c r="E361" s="9" t="s">
        <v>5</v>
      </c>
      <c r="F361" s="9"/>
      <c r="G361" s="10">
        <f t="shared" si="59"/>
        <v>20294</v>
      </c>
      <c r="H361" s="29" t="e">
        <f aca="true" t="shared" si="60" ref="H361:X363">H362</f>
        <v>#REF!</v>
      </c>
      <c r="I361" s="29" t="e">
        <f t="shared" si="60"/>
        <v>#REF!</v>
      </c>
      <c r="J361" s="29" t="e">
        <f t="shared" si="60"/>
        <v>#REF!</v>
      </c>
      <c r="K361" s="29" t="e">
        <f t="shared" si="60"/>
        <v>#REF!</v>
      </c>
      <c r="L361" s="29" t="e">
        <f t="shared" si="60"/>
        <v>#REF!</v>
      </c>
      <c r="M361" s="29" t="e">
        <f t="shared" si="60"/>
        <v>#REF!</v>
      </c>
      <c r="N361" s="29" t="e">
        <f t="shared" si="60"/>
        <v>#REF!</v>
      </c>
      <c r="O361" s="29" t="e">
        <f t="shared" si="60"/>
        <v>#REF!</v>
      </c>
      <c r="P361" s="29" t="e">
        <f t="shared" si="60"/>
        <v>#REF!</v>
      </c>
      <c r="Q361" s="29" t="e">
        <f t="shared" si="60"/>
        <v>#REF!</v>
      </c>
      <c r="R361" s="29" t="e">
        <f t="shared" si="60"/>
        <v>#REF!</v>
      </c>
      <c r="S361" s="29" t="e">
        <f t="shared" si="60"/>
        <v>#REF!</v>
      </c>
      <c r="T361" s="29" t="e">
        <f t="shared" si="60"/>
        <v>#REF!</v>
      </c>
      <c r="U361" s="29" t="e">
        <f t="shared" si="60"/>
        <v>#REF!</v>
      </c>
      <c r="V361" s="29" t="e">
        <f t="shared" si="60"/>
        <v>#REF!</v>
      </c>
      <c r="W361" s="29" t="e">
        <f t="shared" si="60"/>
        <v>#REF!</v>
      </c>
      <c r="X361" s="73" t="e">
        <f t="shared" si="60"/>
        <v>#REF!</v>
      </c>
      <c r="Y361" s="59" t="e">
        <f t="shared" si="58"/>
        <v>#REF!</v>
      </c>
    </row>
    <row r="362" spans="1:25" ht="32.25" outlineLevel="6" thickBot="1">
      <c r="A362" s="113" t="s">
        <v>138</v>
      </c>
      <c r="B362" s="19">
        <v>951</v>
      </c>
      <c r="C362" s="9" t="s">
        <v>75</v>
      </c>
      <c r="D362" s="9" t="s">
        <v>277</v>
      </c>
      <c r="E362" s="9" t="s">
        <v>5</v>
      </c>
      <c r="F362" s="9"/>
      <c r="G362" s="10">
        <f t="shared" si="59"/>
        <v>20294</v>
      </c>
      <c r="H362" s="31" t="e">
        <f t="shared" si="60"/>
        <v>#REF!</v>
      </c>
      <c r="I362" s="31" t="e">
        <f t="shared" si="60"/>
        <v>#REF!</v>
      </c>
      <c r="J362" s="31" t="e">
        <f t="shared" si="60"/>
        <v>#REF!</v>
      </c>
      <c r="K362" s="31" t="e">
        <f t="shared" si="60"/>
        <v>#REF!</v>
      </c>
      <c r="L362" s="31" t="e">
        <f t="shared" si="60"/>
        <v>#REF!</v>
      </c>
      <c r="M362" s="31" t="e">
        <f t="shared" si="60"/>
        <v>#REF!</v>
      </c>
      <c r="N362" s="31" t="e">
        <f t="shared" si="60"/>
        <v>#REF!</v>
      </c>
      <c r="O362" s="31" t="e">
        <f t="shared" si="60"/>
        <v>#REF!</v>
      </c>
      <c r="P362" s="31" t="e">
        <f t="shared" si="60"/>
        <v>#REF!</v>
      </c>
      <c r="Q362" s="31" t="e">
        <f t="shared" si="60"/>
        <v>#REF!</v>
      </c>
      <c r="R362" s="31" t="e">
        <f t="shared" si="60"/>
        <v>#REF!</v>
      </c>
      <c r="S362" s="31" t="e">
        <f t="shared" si="60"/>
        <v>#REF!</v>
      </c>
      <c r="T362" s="31" t="e">
        <f t="shared" si="60"/>
        <v>#REF!</v>
      </c>
      <c r="U362" s="31" t="e">
        <f t="shared" si="60"/>
        <v>#REF!</v>
      </c>
      <c r="V362" s="31" t="e">
        <f t="shared" si="60"/>
        <v>#REF!</v>
      </c>
      <c r="W362" s="31" t="e">
        <f t="shared" si="60"/>
        <v>#REF!</v>
      </c>
      <c r="X362" s="66" t="e">
        <f t="shared" si="60"/>
        <v>#REF!</v>
      </c>
      <c r="Y362" s="59" t="e">
        <f t="shared" si="58"/>
        <v>#REF!</v>
      </c>
    </row>
    <row r="363" spans="1:25" ht="32.25" outlineLevel="6" thickBot="1">
      <c r="A363" s="113" t="s">
        <v>139</v>
      </c>
      <c r="B363" s="19">
        <v>951</v>
      </c>
      <c r="C363" s="11" t="s">
        <v>75</v>
      </c>
      <c r="D363" s="11" t="s">
        <v>278</v>
      </c>
      <c r="E363" s="11" t="s">
        <v>5</v>
      </c>
      <c r="F363" s="11"/>
      <c r="G363" s="12">
        <f t="shared" si="59"/>
        <v>20294</v>
      </c>
      <c r="H363" s="32" t="e">
        <f t="shared" si="60"/>
        <v>#REF!</v>
      </c>
      <c r="I363" s="32" t="e">
        <f t="shared" si="60"/>
        <v>#REF!</v>
      </c>
      <c r="J363" s="32" t="e">
        <f t="shared" si="60"/>
        <v>#REF!</v>
      </c>
      <c r="K363" s="32" t="e">
        <f t="shared" si="60"/>
        <v>#REF!</v>
      </c>
      <c r="L363" s="32" t="e">
        <f t="shared" si="60"/>
        <v>#REF!</v>
      </c>
      <c r="M363" s="32" t="e">
        <f t="shared" si="60"/>
        <v>#REF!</v>
      </c>
      <c r="N363" s="32" t="e">
        <f t="shared" si="60"/>
        <v>#REF!</v>
      </c>
      <c r="O363" s="32" t="e">
        <f t="shared" si="60"/>
        <v>#REF!</v>
      </c>
      <c r="P363" s="32" t="e">
        <f t="shared" si="60"/>
        <v>#REF!</v>
      </c>
      <c r="Q363" s="32" t="e">
        <f t="shared" si="60"/>
        <v>#REF!</v>
      </c>
      <c r="R363" s="32" t="e">
        <f t="shared" si="60"/>
        <v>#REF!</v>
      </c>
      <c r="S363" s="32" t="e">
        <f t="shared" si="60"/>
        <v>#REF!</v>
      </c>
      <c r="T363" s="32" t="e">
        <f t="shared" si="60"/>
        <v>#REF!</v>
      </c>
      <c r="U363" s="32" t="e">
        <f t="shared" si="60"/>
        <v>#REF!</v>
      </c>
      <c r="V363" s="32" t="e">
        <f t="shared" si="60"/>
        <v>#REF!</v>
      </c>
      <c r="W363" s="32" t="e">
        <f t="shared" si="60"/>
        <v>#REF!</v>
      </c>
      <c r="X363" s="67" t="e">
        <f t="shared" si="60"/>
        <v>#REF!</v>
      </c>
      <c r="Y363" s="59" t="e">
        <f t="shared" si="58"/>
        <v>#REF!</v>
      </c>
    </row>
    <row r="364" spans="1:25" ht="48" outlineLevel="6" thickBot="1">
      <c r="A364" s="5" t="s">
        <v>188</v>
      </c>
      <c r="B364" s="21">
        <v>951</v>
      </c>
      <c r="C364" s="6" t="s">
        <v>75</v>
      </c>
      <c r="D364" s="6" t="s">
        <v>353</v>
      </c>
      <c r="E364" s="6" t="s">
        <v>5</v>
      </c>
      <c r="F364" s="6"/>
      <c r="G364" s="7">
        <f t="shared" si="59"/>
        <v>20294</v>
      </c>
      <c r="H364" s="34" t="e">
        <f>#REF!</f>
        <v>#REF!</v>
      </c>
      <c r="I364" s="34" t="e">
        <f>#REF!</f>
        <v>#REF!</v>
      </c>
      <c r="J364" s="34" t="e">
        <f>#REF!</f>
        <v>#REF!</v>
      </c>
      <c r="K364" s="34" t="e">
        <f>#REF!</f>
        <v>#REF!</v>
      </c>
      <c r="L364" s="34" t="e">
        <f>#REF!</f>
        <v>#REF!</v>
      </c>
      <c r="M364" s="34" t="e">
        <f>#REF!</f>
        <v>#REF!</v>
      </c>
      <c r="N364" s="34" t="e">
        <f>#REF!</f>
        <v>#REF!</v>
      </c>
      <c r="O364" s="34" t="e">
        <f>#REF!</f>
        <v>#REF!</v>
      </c>
      <c r="P364" s="34" t="e">
        <f>#REF!</f>
        <v>#REF!</v>
      </c>
      <c r="Q364" s="34" t="e">
        <f>#REF!</f>
        <v>#REF!</v>
      </c>
      <c r="R364" s="34" t="e">
        <f>#REF!</f>
        <v>#REF!</v>
      </c>
      <c r="S364" s="34" t="e">
        <f>#REF!</f>
        <v>#REF!</v>
      </c>
      <c r="T364" s="34" t="e">
        <f>#REF!</f>
        <v>#REF!</v>
      </c>
      <c r="U364" s="34" t="e">
        <f>#REF!</f>
        <v>#REF!</v>
      </c>
      <c r="V364" s="34" t="e">
        <f>#REF!</f>
        <v>#REF!</v>
      </c>
      <c r="W364" s="34" t="e">
        <f>#REF!</f>
        <v>#REF!</v>
      </c>
      <c r="X364" s="68" t="e">
        <f>#REF!</f>
        <v>#REF!</v>
      </c>
      <c r="Y364" s="59" t="e">
        <f t="shared" si="58"/>
        <v>#REF!</v>
      </c>
    </row>
    <row r="365" spans="1:25" ht="16.5" outlineLevel="6" thickBot="1">
      <c r="A365" s="5" t="s">
        <v>134</v>
      </c>
      <c r="B365" s="21">
        <v>951</v>
      </c>
      <c r="C365" s="6" t="s">
        <v>75</v>
      </c>
      <c r="D365" s="6" t="s">
        <v>353</v>
      </c>
      <c r="E365" s="6" t="s">
        <v>132</v>
      </c>
      <c r="F365" s="6"/>
      <c r="G365" s="7">
        <f t="shared" si="59"/>
        <v>20294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16.5" outlineLevel="6" thickBot="1">
      <c r="A366" s="89" t="s">
        <v>135</v>
      </c>
      <c r="B366" s="93">
        <v>951</v>
      </c>
      <c r="C366" s="94" t="s">
        <v>75</v>
      </c>
      <c r="D366" s="94" t="s">
        <v>353</v>
      </c>
      <c r="E366" s="94" t="s">
        <v>133</v>
      </c>
      <c r="F366" s="94"/>
      <c r="G366" s="99">
        <v>20294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</row>
    <row r="367" spans="1:25" ht="16.5" outlineLevel="6" thickBot="1">
      <c r="A367" s="51"/>
      <c r="B367" s="52"/>
      <c r="C367" s="52"/>
      <c r="D367" s="52"/>
      <c r="E367" s="52"/>
      <c r="F367" s="52"/>
      <c r="G367" s="53"/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</row>
    <row r="368" spans="1:25" ht="43.5" outlineLevel="6" thickBot="1">
      <c r="A368" s="104" t="s">
        <v>63</v>
      </c>
      <c r="B368" s="105" t="s">
        <v>62</v>
      </c>
      <c r="C368" s="105" t="s">
        <v>61</v>
      </c>
      <c r="D368" s="105" t="s">
        <v>276</v>
      </c>
      <c r="E368" s="105" t="s">
        <v>5</v>
      </c>
      <c r="F368" s="106"/>
      <c r="G368" s="154">
        <f>G369+G464</f>
        <v>436338.69999999995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19.5" outlineLevel="6" thickBot="1">
      <c r="A369" s="109" t="s">
        <v>47</v>
      </c>
      <c r="B369" s="18">
        <v>953</v>
      </c>
      <c r="C369" s="14" t="s">
        <v>46</v>
      </c>
      <c r="D369" s="14" t="s">
        <v>276</v>
      </c>
      <c r="E369" s="14" t="s">
        <v>5</v>
      </c>
      <c r="F369" s="14"/>
      <c r="G369" s="155">
        <f>G370+G390+G429+G446</f>
        <v>432973.69999999995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19.5" outlineLevel="6" thickBot="1">
      <c r="A370" s="109" t="s">
        <v>136</v>
      </c>
      <c r="B370" s="18">
        <v>953</v>
      </c>
      <c r="C370" s="14" t="s">
        <v>18</v>
      </c>
      <c r="D370" s="14" t="s">
        <v>276</v>
      </c>
      <c r="E370" s="14" t="s">
        <v>5</v>
      </c>
      <c r="F370" s="14"/>
      <c r="G370" s="155">
        <f>G375+G371</f>
        <v>98030.1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3" t="s">
        <v>138</v>
      </c>
      <c r="B371" s="19">
        <v>953</v>
      </c>
      <c r="C371" s="9" t="s">
        <v>18</v>
      </c>
      <c r="D371" s="9" t="s">
        <v>277</v>
      </c>
      <c r="E371" s="9" t="s">
        <v>5</v>
      </c>
      <c r="F371" s="9"/>
      <c r="G371" s="156">
        <f>G372</f>
        <v>200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8.75" customHeight="1" outlineLevel="6" thickBot="1">
      <c r="A372" s="113" t="s">
        <v>139</v>
      </c>
      <c r="B372" s="19">
        <v>953</v>
      </c>
      <c r="C372" s="9" t="s">
        <v>18</v>
      </c>
      <c r="D372" s="9" t="s">
        <v>278</v>
      </c>
      <c r="E372" s="9" t="s">
        <v>5</v>
      </c>
      <c r="F372" s="9"/>
      <c r="G372" s="156">
        <v>200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16.5" outlineLevel="6" thickBot="1">
      <c r="A373" s="95" t="s">
        <v>144</v>
      </c>
      <c r="B373" s="91">
        <v>953</v>
      </c>
      <c r="C373" s="92" t="s">
        <v>18</v>
      </c>
      <c r="D373" s="92" t="s">
        <v>282</v>
      </c>
      <c r="E373" s="92" t="s">
        <v>5</v>
      </c>
      <c r="F373" s="92"/>
      <c r="G373" s="158">
        <f>G374</f>
        <v>0</v>
      </c>
      <c r="H373" s="25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43"/>
      <c r="X373" s="74"/>
      <c r="Y373" s="59">
        <v>0</v>
      </c>
    </row>
    <row r="374" spans="1:25" ht="16.5" outlineLevel="6" thickBot="1">
      <c r="A374" s="5" t="s">
        <v>112</v>
      </c>
      <c r="B374" s="21">
        <v>953</v>
      </c>
      <c r="C374" s="6" t="s">
        <v>18</v>
      </c>
      <c r="D374" s="6" t="s">
        <v>282</v>
      </c>
      <c r="E374" s="6" t="s">
        <v>89</v>
      </c>
      <c r="F374" s="6"/>
      <c r="G374" s="159">
        <v>0</v>
      </c>
      <c r="H374" s="28" t="e">
        <f>H375+#REF!</f>
        <v>#REF!</v>
      </c>
      <c r="I374" s="28" t="e">
        <f>I375+#REF!</f>
        <v>#REF!</v>
      </c>
      <c r="J374" s="28" t="e">
        <f>J375+#REF!</f>
        <v>#REF!</v>
      </c>
      <c r="K374" s="28" t="e">
        <f>K375+#REF!</f>
        <v>#REF!</v>
      </c>
      <c r="L374" s="28" t="e">
        <f>L375+#REF!</f>
        <v>#REF!</v>
      </c>
      <c r="M374" s="28" t="e">
        <f>M375+#REF!</f>
        <v>#REF!</v>
      </c>
      <c r="N374" s="28" t="e">
        <f>N375+#REF!</f>
        <v>#REF!</v>
      </c>
      <c r="O374" s="28" t="e">
        <f>O375+#REF!</f>
        <v>#REF!</v>
      </c>
      <c r="P374" s="28" t="e">
        <f>P375+#REF!</f>
        <v>#REF!</v>
      </c>
      <c r="Q374" s="28" t="e">
        <f>Q375+#REF!</f>
        <v>#REF!</v>
      </c>
      <c r="R374" s="28" t="e">
        <f>R375+#REF!</f>
        <v>#REF!</v>
      </c>
      <c r="S374" s="28" t="e">
        <f>S375+#REF!</f>
        <v>#REF!</v>
      </c>
      <c r="T374" s="28" t="e">
        <f>T375+#REF!</f>
        <v>#REF!</v>
      </c>
      <c r="U374" s="28" t="e">
        <f>U375+#REF!</f>
        <v>#REF!</v>
      </c>
      <c r="V374" s="28" t="e">
        <f>V375+#REF!</f>
        <v>#REF!</v>
      </c>
      <c r="W374" s="28" t="e">
        <f>W375+#REF!</f>
        <v>#REF!</v>
      </c>
      <c r="X374" s="60" t="e">
        <f>X375+#REF!</f>
        <v>#REF!</v>
      </c>
      <c r="Y374" s="59" t="e">
        <f>X374/G368*100</f>
        <v>#REF!</v>
      </c>
    </row>
    <row r="375" spans="1:25" ht="19.5" outlineLevel="6" thickBot="1">
      <c r="A375" s="80" t="s">
        <v>251</v>
      </c>
      <c r="B375" s="19">
        <v>953</v>
      </c>
      <c r="C375" s="9" t="s">
        <v>18</v>
      </c>
      <c r="D375" s="9" t="s">
        <v>354</v>
      </c>
      <c r="E375" s="9" t="s">
        <v>5</v>
      </c>
      <c r="F375" s="9"/>
      <c r="G375" s="156">
        <f>G376+G386</f>
        <v>97830.1</v>
      </c>
      <c r="H375" s="29" t="e">
        <f>H381+H386+#REF!+H462</f>
        <v>#REF!</v>
      </c>
      <c r="I375" s="29" t="e">
        <f>I381+I386+#REF!+I462</f>
        <v>#REF!</v>
      </c>
      <c r="J375" s="29" t="e">
        <f>J381+J386+#REF!+J462</f>
        <v>#REF!</v>
      </c>
      <c r="K375" s="29" t="e">
        <f>K381+K386+#REF!+K462</f>
        <v>#REF!</v>
      </c>
      <c r="L375" s="29" t="e">
        <f>L381+L386+#REF!+L462</f>
        <v>#REF!</v>
      </c>
      <c r="M375" s="29" t="e">
        <f>M381+M386+#REF!+M462</f>
        <v>#REF!</v>
      </c>
      <c r="N375" s="29" t="e">
        <f>N381+N386+#REF!+N462</f>
        <v>#REF!</v>
      </c>
      <c r="O375" s="29" t="e">
        <f>O381+O386+#REF!+O462</f>
        <v>#REF!</v>
      </c>
      <c r="P375" s="29" t="e">
        <f>P381+P386+#REF!+P462</f>
        <v>#REF!</v>
      </c>
      <c r="Q375" s="29" t="e">
        <f>Q381+Q386+#REF!+Q462</f>
        <v>#REF!</v>
      </c>
      <c r="R375" s="29" t="e">
        <f>R381+R386+#REF!+R462</f>
        <v>#REF!</v>
      </c>
      <c r="S375" s="29" t="e">
        <f>S381+S386+#REF!+S462</f>
        <v>#REF!</v>
      </c>
      <c r="T375" s="29" t="e">
        <f>T381+T386+#REF!+T462</f>
        <v>#REF!</v>
      </c>
      <c r="U375" s="29" t="e">
        <f>U381+U386+#REF!+U462</f>
        <v>#REF!</v>
      </c>
      <c r="V375" s="29" t="e">
        <f>V381+V386+#REF!+V462</f>
        <v>#REF!</v>
      </c>
      <c r="W375" s="29" t="e">
        <f>W381+W386+#REF!+W462</f>
        <v>#REF!</v>
      </c>
      <c r="X375" s="29" t="e">
        <f>X381+X386+#REF!+X462</f>
        <v>#REF!</v>
      </c>
      <c r="Y375" s="59" t="e">
        <f>X375/G369*100</f>
        <v>#REF!</v>
      </c>
    </row>
    <row r="376" spans="1:25" ht="32.25" outlineLevel="6" thickBot="1">
      <c r="A376" s="80" t="s">
        <v>189</v>
      </c>
      <c r="B376" s="19">
        <v>953</v>
      </c>
      <c r="C376" s="11" t="s">
        <v>18</v>
      </c>
      <c r="D376" s="11" t="s">
        <v>355</v>
      </c>
      <c r="E376" s="11" t="s">
        <v>5</v>
      </c>
      <c r="F376" s="11"/>
      <c r="G376" s="157">
        <f>G377+G380+G383</f>
        <v>97830.1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</row>
    <row r="377" spans="1:25" ht="32.25" outlineLevel="6" thickBot="1">
      <c r="A377" s="95" t="s">
        <v>164</v>
      </c>
      <c r="B377" s="91">
        <v>953</v>
      </c>
      <c r="C377" s="92" t="s">
        <v>18</v>
      </c>
      <c r="D377" s="92" t="s">
        <v>356</v>
      </c>
      <c r="E377" s="92" t="s">
        <v>5</v>
      </c>
      <c r="F377" s="92"/>
      <c r="G377" s="158">
        <f>G378</f>
        <v>31614.1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</row>
    <row r="378" spans="1:25" ht="19.5" outlineLevel="6" thickBot="1">
      <c r="A378" s="5" t="s">
        <v>123</v>
      </c>
      <c r="B378" s="21">
        <v>953</v>
      </c>
      <c r="C378" s="6" t="s">
        <v>18</v>
      </c>
      <c r="D378" s="6" t="s">
        <v>356</v>
      </c>
      <c r="E378" s="6" t="s">
        <v>122</v>
      </c>
      <c r="F378" s="6"/>
      <c r="G378" s="159">
        <f>G379</f>
        <v>31614.1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</row>
    <row r="379" spans="1:25" ht="48" outlineLevel="6" thickBot="1">
      <c r="A379" s="100" t="s">
        <v>213</v>
      </c>
      <c r="B379" s="93">
        <v>953</v>
      </c>
      <c r="C379" s="94" t="s">
        <v>18</v>
      </c>
      <c r="D379" s="94" t="s">
        <v>356</v>
      </c>
      <c r="E379" s="94" t="s">
        <v>89</v>
      </c>
      <c r="F379" s="94"/>
      <c r="G379" s="160">
        <v>31614.1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63.75" outlineLevel="6" thickBot="1">
      <c r="A380" s="115" t="s">
        <v>190</v>
      </c>
      <c r="B380" s="91">
        <v>953</v>
      </c>
      <c r="C380" s="92" t="s">
        <v>18</v>
      </c>
      <c r="D380" s="92" t="s">
        <v>357</v>
      </c>
      <c r="E380" s="92" t="s">
        <v>5</v>
      </c>
      <c r="F380" s="92"/>
      <c r="G380" s="158">
        <f>G381</f>
        <v>66216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16.5" outlineLevel="6" thickBot="1">
      <c r="A381" s="5" t="s">
        <v>123</v>
      </c>
      <c r="B381" s="21">
        <v>953</v>
      </c>
      <c r="C381" s="6" t="s">
        <v>18</v>
      </c>
      <c r="D381" s="6" t="s">
        <v>357</v>
      </c>
      <c r="E381" s="6" t="s">
        <v>122</v>
      </c>
      <c r="F381" s="6"/>
      <c r="G381" s="159">
        <f>G382</f>
        <v>66216</v>
      </c>
      <c r="H381" s="32">
        <f aca="true" t="shared" si="61" ref="H381:X381">H382</f>
        <v>0</v>
      </c>
      <c r="I381" s="32">
        <f t="shared" si="61"/>
        <v>0</v>
      </c>
      <c r="J381" s="32">
        <f t="shared" si="61"/>
        <v>0</v>
      </c>
      <c r="K381" s="32">
        <f t="shared" si="61"/>
        <v>0</v>
      </c>
      <c r="L381" s="32">
        <f t="shared" si="61"/>
        <v>0</v>
      </c>
      <c r="M381" s="32">
        <f t="shared" si="61"/>
        <v>0</v>
      </c>
      <c r="N381" s="32">
        <f t="shared" si="61"/>
        <v>0</v>
      </c>
      <c r="O381" s="32">
        <f t="shared" si="61"/>
        <v>0</v>
      </c>
      <c r="P381" s="32">
        <f t="shared" si="61"/>
        <v>0</v>
      </c>
      <c r="Q381" s="32">
        <f t="shared" si="61"/>
        <v>0</v>
      </c>
      <c r="R381" s="32">
        <f t="shared" si="61"/>
        <v>0</v>
      </c>
      <c r="S381" s="32">
        <f t="shared" si="61"/>
        <v>0</v>
      </c>
      <c r="T381" s="32">
        <f t="shared" si="61"/>
        <v>0</v>
      </c>
      <c r="U381" s="32">
        <f t="shared" si="61"/>
        <v>0</v>
      </c>
      <c r="V381" s="32">
        <f t="shared" si="61"/>
        <v>0</v>
      </c>
      <c r="W381" s="32">
        <f t="shared" si="61"/>
        <v>0</v>
      </c>
      <c r="X381" s="67">
        <f t="shared" si="61"/>
        <v>34477.81647</v>
      </c>
      <c r="Y381" s="59">
        <f>X381/G375*100</f>
        <v>35.24254444184356</v>
      </c>
    </row>
    <row r="382" spans="1:25" ht="48" outlineLevel="6" thickBot="1">
      <c r="A382" s="100" t="s">
        <v>213</v>
      </c>
      <c r="B382" s="93">
        <v>953</v>
      </c>
      <c r="C382" s="94" t="s">
        <v>18</v>
      </c>
      <c r="D382" s="94" t="s">
        <v>357</v>
      </c>
      <c r="E382" s="94" t="s">
        <v>89</v>
      </c>
      <c r="F382" s="94"/>
      <c r="G382" s="160">
        <v>66216</v>
      </c>
      <c r="H382" s="34">
        <f aca="true" t="shared" si="62" ref="H382:X382">H384</f>
        <v>0</v>
      </c>
      <c r="I382" s="34">
        <f t="shared" si="62"/>
        <v>0</v>
      </c>
      <c r="J382" s="34">
        <f t="shared" si="62"/>
        <v>0</v>
      </c>
      <c r="K382" s="34">
        <f t="shared" si="62"/>
        <v>0</v>
      </c>
      <c r="L382" s="34">
        <f t="shared" si="62"/>
        <v>0</v>
      </c>
      <c r="M382" s="34">
        <f t="shared" si="62"/>
        <v>0</v>
      </c>
      <c r="N382" s="34">
        <f t="shared" si="62"/>
        <v>0</v>
      </c>
      <c r="O382" s="34">
        <f t="shared" si="62"/>
        <v>0</v>
      </c>
      <c r="P382" s="34">
        <f t="shared" si="62"/>
        <v>0</v>
      </c>
      <c r="Q382" s="34">
        <f t="shared" si="62"/>
        <v>0</v>
      </c>
      <c r="R382" s="34">
        <f t="shared" si="62"/>
        <v>0</v>
      </c>
      <c r="S382" s="34">
        <f t="shared" si="62"/>
        <v>0</v>
      </c>
      <c r="T382" s="34">
        <f t="shared" si="62"/>
        <v>0</v>
      </c>
      <c r="U382" s="34">
        <f t="shared" si="62"/>
        <v>0</v>
      </c>
      <c r="V382" s="34">
        <f t="shared" si="62"/>
        <v>0</v>
      </c>
      <c r="W382" s="34">
        <f t="shared" si="62"/>
        <v>0</v>
      </c>
      <c r="X382" s="68">
        <f t="shared" si="62"/>
        <v>34477.81647</v>
      </c>
      <c r="Y382" s="59">
        <f>X382/G376*100</f>
        <v>35.24254444184356</v>
      </c>
    </row>
    <row r="383" spans="1:25" ht="32.25" outlineLevel="6" thickBot="1">
      <c r="A383" s="126" t="s">
        <v>191</v>
      </c>
      <c r="B383" s="133">
        <v>953</v>
      </c>
      <c r="C383" s="92" t="s">
        <v>18</v>
      </c>
      <c r="D383" s="92" t="s">
        <v>358</v>
      </c>
      <c r="E383" s="92" t="s">
        <v>5</v>
      </c>
      <c r="F383" s="92"/>
      <c r="G383" s="158">
        <f>G384</f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16.5" outlineLevel="6" thickBot="1">
      <c r="A384" s="5" t="s">
        <v>123</v>
      </c>
      <c r="B384" s="21">
        <v>953</v>
      </c>
      <c r="C384" s="6" t="s">
        <v>18</v>
      </c>
      <c r="D384" s="6" t="s">
        <v>358</v>
      </c>
      <c r="E384" s="6" t="s">
        <v>122</v>
      </c>
      <c r="F384" s="6"/>
      <c r="G384" s="159">
        <f>G385</f>
        <v>0</v>
      </c>
      <c r="H384" s="2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44"/>
      <c r="X384" s="65">
        <v>34477.81647</v>
      </c>
      <c r="Y384" s="59">
        <f>X384/G378*100</f>
        <v>109.0583520327955</v>
      </c>
    </row>
    <row r="385" spans="1:25" ht="16.5" outlineLevel="6" thickBot="1">
      <c r="A385" s="97" t="s">
        <v>87</v>
      </c>
      <c r="B385" s="135">
        <v>953</v>
      </c>
      <c r="C385" s="94" t="s">
        <v>18</v>
      </c>
      <c r="D385" s="94" t="s">
        <v>358</v>
      </c>
      <c r="E385" s="94" t="s">
        <v>88</v>
      </c>
      <c r="F385" s="94"/>
      <c r="G385" s="160"/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136" t="s">
        <v>252</v>
      </c>
      <c r="B386" s="140">
        <v>953</v>
      </c>
      <c r="C386" s="9" t="s">
        <v>18</v>
      </c>
      <c r="D386" s="9" t="s">
        <v>359</v>
      </c>
      <c r="E386" s="9" t="s">
        <v>5</v>
      </c>
      <c r="F386" s="9"/>
      <c r="G386" s="156">
        <f>G387</f>
        <v>0</v>
      </c>
      <c r="H386" s="31" t="e">
        <f>H387+#REF!+H405+H400</f>
        <v>#REF!</v>
      </c>
      <c r="I386" s="31" t="e">
        <f>I387+#REF!+I405+I400</f>
        <v>#REF!</v>
      </c>
      <c r="J386" s="31" t="e">
        <f>J387+#REF!+J405+J400</f>
        <v>#REF!</v>
      </c>
      <c r="K386" s="31" t="e">
        <f>K387+#REF!+K405+K400</f>
        <v>#REF!</v>
      </c>
      <c r="L386" s="31" t="e">
        <f>L387+#REF!+L405+L400</f>
        <v>#REF!</v>
      </c>
      <c r="M386" s="31" t="e">
        <f>M387+#REF!+M405+M400</f>
        <v>#REF!</v>
      </c>
      <c r="N386" s="31" t="e">
        <f>N387+#REF!+N405+N400</f>
        <v>#REF!</v>
      </c>
      <c r="O386" s="31" t="e">
        <f>O387+#REF!+O405+O400</f>
        <v>#REF!</v>
      </c>
      <c r="P386" s="31" t="e">
        <f>P387+#REF!+P405+P400</f>
        <v>#REF!</v>
      </c>
      <c r="Q386" s="31" t="e">
        <f>Q387+#REF!+Q405+Q400</f>
        <v>#REF!</v>
      </c>
      <c r="R386" s="31" t="e">
        <f>R387+#REF!+R405+R400</f>
        <v>#REF!</v>
      </c>
      <c r="S386" s="31" t="e">
        <f>S387+#REF!+S405+S400</f>
        <v>#REF!</v>
      </c>
      <c r="T386" s="31" t="e">
        <f>T387+#REF!+T405+T400</f>
        <v>#REF!</v>
      </c>
      <c r="U386" s="31" t="e">
        <f>U387+#REF!+U405+U400</f>
        <v>#REF!</v>
      </c>
      <c r="V386" s="31" t="e">
        <f>V387+#REF!+V405+V400</f>
        <v>#REF!</v>
      </c>
      <c r="W386" s="31" t="e">
        <f>W387+#REF!+W405+W400</f>
        <v>#REF!</v>
      </c>
      <c r="X386" s="31" t="e">
        <f>X387+#REF!+X405+X400</f>
        <v>#REF!</v>
      </c>
      <c r="Y386" s="59" t="e">
        <f>X386/G380*100</f>
        <v>#REF!</v>
      </c>
    </row>
    <row r="387" spans="1:25" ht="32.25" outlineLevel="6" thickBot="1">
      <c r="A387" s="126" t="s">
        <v>192</v>
      </c>
      <c r="B387" s="133">
        <v>953</v>
      </c>
      <c r="C387" s="92" t="s">
        <v>18</v>
      </c>
      <c r="D387" s="92" t="s">
        <v>360</v>
      </c>
      <c r="E387" s="92" t="s">
        <v>5</v>
      </c>
      <c r="F387" s="92"/>
      <c r="G387" s="158">
        <f>G388</f>
        <v>0</v>
      </c>
      <c r="H387" s="32">
        <f aca="true" t="shared" si="63" ref="H387:X387">H388</f>
        <v>0</v>
      </c>
      <c r="I387" s="32">
        <f t="shared" si="63"/>
        <v>0</v>
      </c>
      <c r="J387" s="32">
        <f t="shared" si="63"/>
        <v>0</v>
      </c>
      <c r="K387" s="32">
        <f t="shared" si="63"/>
        <v>0</v>
      </c>
      <c r="L387" s="32">
        <f t="shared" si="63"/>
        <v>0</v>
      </c>
      <c r="M387" s="32">
        <f t="shared" si="63"/>
        <v>0</v>
      </c>
      <c r="N387" s="32">
        <f t="shared" si="63"/>
        <v>0</v>
      </c>
      <c r="O387" s="32">
        <f t="shared" si="63"/>
        <v>0</v>
      </c>
      <c r="P387" s="32">
        <f t="shared" si="63"/>
        <v>0</v>
      </c>
      <c r="Q387" s="32">
        <f t="shared" si="63"/>
        <v>0</v>
      </c>
      <c r="R387" s="32">
        <f t="shared" si="63"/>
        <v>0</v>
      </c>
      <c r="S387" s="32">
        <f t="shared" si="63"/>
        <v>0</v>
      </c>
      <c r="T387" s="32">
        <f t="shared" si="63"/>
        <v>0</v>
      </c>
      <c r="U387" s="32">
        <f t="shared" si="63"/>
        <v>0</v>
      </c>
      <c r="V387" s="32">
        <f t="shared" si="63"/>
        <v>0</v>
      </c>
      <c r="W387" s="32">
        <f t="shared" si="63"/>
        <v>0</v>
      </c>
      <c r="X387" s="70">
        <f t="shared" si="63"/>
        <v>48148.89725</v>
      </c>
      <c r="Y387" s="59">
        <f>X387/G381*100</f>
        <v>72.71489858946478</v>
      </c>
    </row>
    <row r="388" spans="1:25" ht="16.5" outlineLevel="6" thickBot="1">
      <c r="A388" s="5" t="s">
        <v>123</v>
      </c>
      <c r="B388" s="21">
        <v>953</v>
      </c>
      <c r="C388" s="6" t="s">
        <v>18</v>
      </c>
      <c r="D388" s="6" t="s">
        <v>360</v>
      </c>
      <c r="E388" s="6" t="s">
        <v>122</v>
      </c>
      <c r="F388" s="6"/>
      <c r="G388" s="159">
        <f>G389</f>
        <v>0</v>
      </c>
      <c r="H388" s="34">
        <f aca="true" t="shared" si="64" ref="H388:X388">H395</f>
        <v>0</v>
      </c>
      <c r="I388" s="34">
        <f t="shared" si="64"/>
        <v>0</v>
      </c>
      <c r="J388" s="34">
        <f t="shared" si="64"/>
        <v>0</v>
      </c>
      <c r="K388" s="34">
        <f t="shared" si="64"/>
        <v>0</v>
      </c>
      <c r="L388" s="34">
        <f t="shared" si="64"/>
        <v>0</v>
      </c>
      <c r="M388" s="34">
        <f t="shared" si="64"/>
        <v>0</v>
      </c>
      <c r="N388" s="34">
        <f t="shared" si="64"/>
        <v>0</v>
      </c>
      <c r="O388" s="34">
        <f t="shared" si="64"/>
        <v>0</v>
      </c>
      <c r="P388" s="34">
        <f t="shared" si="64"/>
        <v>0</v>
      </c>
      <c r="Q388" s="34">
        <f t="shared" si="64"/>
        <v>0</v>
      </c>
      <c r="R388" s="34">
        <f t="shared" si="64"/>
        <v>0</v>
      </c>
      <c r="S388" s="34">
        <f t="shared" si="64"/>
        <v>0</v>
      </c>
      <c r="T388" s="34">
        <f t="shared" si="64"/>
        <v>0</v>
      </c>
      <c r="U388" s="34">
        <f t="shared" si="64"/>
        <v>0</v>
      </c>
      <c r="V388" s="34">
        <f t="shared" si="64"/>
        <v>0</v>
      </c>
      <c r="W388" s="34">
        <f t="shared" si="64"/>
        <v>0</v>
      </c>
      <c r="X388" s="68">
        <f t="shared" si="64"/>
        <v>48148.89725</v>
      </c>
      <c r="Y388" s="59">
        <f>X388/G382*100</f>
        <v>72.71489858946478</v>
      </c>
    </row>
    <row r="389" spans="1:25" ht="16.5" outlineLevel="6" thickBot="1">
      <c r="A389" s="97" t="s">
        <v>87</v>
      </c>
      <c r="B389" s="135">
        <v>953</v>
      </c>
      <c r="C389" s="94" t="s">
        <v>18</v>
      </c>
      <c r="D389" s="94" t="s">
        <v>360</v>
      </c>
      <c r="E389" s="94" t="s">
        <v>88</v>
      </c>
      <c r="F389" s="94"/>
      <c r="G389" s="160"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125" t="s">
        <v>39</v>
      </c>
      <c r="B390" s="18">
        <v>953</v>
      </c>
      <c r="C390" s="39" t="s">
        <v>19</v>
      </c>
      <c r="D390" s="39" t="s">
        <v>276</v>
      </c>
      <c r="E390" s="39" t="s">
        <v>5</v>
      </c>
      <c r="F390" s="39"/>
      <c r="G390" s="161">
        <f>G395+G391</f>
        <v>318549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32.25" outlineLevel="6" thickBot="1">
      <c r="A391" s="113" t="s">
        <v>138</v>
      </c>
      <c r="B391" s="19">
        <v>953</v>
      </c>
      <c r="C391" s="9" t="s">
        <v>19</v>
      </c>
      <c r="D391" s="9" t="s">
        <v>277</v>
      </c>
      <c r="E391" s="9" t="s">
        <v>5</v>
      </c>
      <c r="F391" s="9"/>
      <c r="G391" s="156">
        <f>G392</f>
        <v>350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32.25" outlineLevel="6" thickBot="1">
      <c r="A392" s="113" t="s">
        <v>139</v>
      </c>
      <c r="B392" s="19">
        <v>953</v>
      </c>
      <c r="C392" s="9" t="s">
        <v>19</v>
      </c>
      <c r="D392" s="9" t="s">
        <v>278</v>
      </c>
      <c r="E392" s="9" t="s">
        <v>5</v>
      </c>
      <c r="F392" s="9"/>
      <c r="G392" s="156">
        <f>G393</f>
        <v>350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95" t="s">
        <v>144</v>
      </c>
      <c r="B393" s="91">
        <v>953</v>
      </c>
      <c r="C393" s="92" t="s">
        <v>19</v>
      </c>
      <c r="D393" s="92" t="s">
        <v>282</v>
      </c>
      <c r="E393" s="92" t="s">
        <v>5</v>
      </c>
      <c r="F393" s="92"/>
      <c r="G393" s="158">
        <f>G394</f>
        <v>350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5" t="s">
        <v>112</v>
      </c>
      <c r="B394" s="21">
        <v>953</v>
      </c>
      <c r="C394" s="6" t="s">
        <v>19</v>
      </c>
      <c r="D394" s="6" t="s">
        <v>282</v>
      </c>
      <c r="E394" s="6" t="s">
        <v>89</v>
      </c>
      <c r="F394" s="6"/>
      <c r="G394" s="159">
        <v>350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16.5" outlineLevel="6" thickBot="1">
      <c r="A395" s="80" t="s">
        <v>251</v>
      </c>
      <c r="B395" s="19">
        <v>953</v>
      </c>
      <c r="C395" s="9" t="s">
        <v>19</v>
      </c>
      <c r="D395" s="9" t="s">
        <v>354</v>
      </c>
      <c r="E395" s="9" t="s">
        <v>5</v>
      </c>
      <c r="F395" s="9"/>
      <c r="G395" s="156">
        <f>G396+G417+G422</f>
        <v>318199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48148.89725</v>
      </c>
      <c r="Y395" s="59" t="e">
        <f>X395/G389*100</f>
        <v>#DIV/0!</v>
      </c>
    </row>
    <row r="396" spans="1:25" ht="16.5" outlineLevel="6" thickBot="1">
      <c r="A396" s="137" t="s">
        <v>193</v>
      </c>
      <c r="B396" s="20">
        <v>953</v>
      </c>
      <c r="C396" s="11" t="s">
        <v>19</v>
      </c>
      <c r="D396" s="11" t="s">
        <v>361</v>
      </c>
      <c r="E396" s="11" t="s">
        <v>5</v>
      </c>
      <c r="F396" s="11"/>
      <c r="G396" s="157">
        <f>G397+G406+G409+G400+G412+G403</f>
        <v>299661.8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32.25" outlineLevel="6" thickBot="1">
      <c r="A397" s="95" t="s">
        <v>164</v>
      </c>
      <c r="B397" s="91">
        <v>953</v>
      </c>
      <c r="C397" s="92" t="s">
        <v>19</v>
      </c>
      <c r="D397" s="92" t="s">
        <v>362</v>
      </c>
      <c r="E397" s="92" t="s">
        <v>5</v>
      </c>
      <c r="F397" s="92"/>
      <c r="G397" s="158">
        <f>G398</f>
        <v>60630.8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5" t="s">
        <v>123</v>
      </c>
      <c r="B398" s="21">
        <v>953</v>
      </c>
      <c r="C398" s="6" t="s">
        <v>19</v>
      </c>
      <c r="D398" s="6" t="s">
        <v>362</v>
      </c>
      <c r="E398" s="6" t="s">
        <v>122</v>
      </c>
      <c r="F398" s="6"/>
      <c r="G398" s="159">
        <f>G399</f>
        <v>60630.8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19460.04851</v>
      </c>
      <c r="Y398" s="59" t="e">
        <f>X398/#REF!*100</f>
        <v>#REF!</v>
      </c>
    </row>
    <row r="399" spans="1:25" ht="48" outlineLevel="6" thickBot="1">
      <c r="A399" s="100" t="s">
        <v>213</v>
      </c>
      <c r="B399" s="93">
        <v>953</v>
      </c>
      <c r="C399" s="94" t="s">
        <v>19</v>
      </c>
      <c r="D399" s="94" t="s">
        <v>362</v>
      </c>
      <c r="E399" s="94" t="s">
        <v>89</v>
      </c>
      <c r="F399" s="94"/>
      <c r="G399" s="160">
        <v>60630.8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26" t="s">
        <v>210</v>
      </c>
      <c r="B400" s="91">
        <v>953</v>
      </c>
      <c r="C400" s="92" t="s">
        <v>19</v>
      </c>
      <c r="D400" s="92" t="s">
        <v>371</v>
      </c>
      <c r="E400" s="92" t="s">
        <v>5</v>
      </c>
      <c r="F400" s="92"/>
      <c r="G400" s="158">
        <f>G401</f>
        <v>2000</v>
      </c>
      <c r="H400" s="31">
        <f aca="true" t="shared" si="65" ref="H400:X400">H401</f>
        <v>0</v>
      </c>
      <c r="I400" s="31">
        <f t="shared" si="65"/>
        <v>0</v>
      </c>
      <c r="J400" s="31">
        <f t="shared" si="65"/>
        <v>0</v>
      </c>
      <c r="K400" s="31">
        <f t="shared" si="65"/>
        <v>0</v>
      </c>
      <c r="L400" s="31">
        <f t="shared" si="65"/>
        <v>0</v>
      </c>
      <c r="M400" s="31">
        <f t="shared" si="65"/>
        <v>0</v>
      </c>
      <c r="N400" s="31">
        <f t="shared" si="65"/>
        <v>0</v>
      </c>
      <c r="O400" s="31">
        <f t="shared" si="65"/>
        <v>0</v>
      </c>
      <c r="P400" s="31">
        <f t="shared" si="65"/>
        <v>0</v>
      </c>
      <c r="Q400" s="31">
        <f t="shared" si="65"/>
        <v>0</v>
      </c>
      <c r="R400" s="31">
        <f t="shared" si="65"/>
        <v>0</v>
      </c>
      <c r="S400" s="31">
        <f t="shared" si="65"/>
        <v>0</v>
      </c>
      <c r="T400" s="31">
        <f t="shared" si="65"/>
        <v>0</v>
      </c>
      <c r="U400" s="31">
        <f t="shared" si="65"/>
        <v>0</v>
      </c>
      <c r="V400" s="31">
        <f t="shared" si="65"/>
        <v>0</v>
      </c>
      <c r="W400" s="31">
        <f t="shared" si="65"/>
        <v>0</v>
      </c>
      <c r="X400" s="31">
        <f t="shared" si="65"/>
        <v>0</v>
      </c>
      <c r="Y400" s="59">
        <v>0</v>
      </c>
    </row>
    <row r="401" spans="1:25" ht="16.5" outlineLevel="6" thickBot="1">
      <c r="A401" s="5" t="s">
        <v>123</v>
      </c>
      <c r="B401" s="21">
        <v>953</v>
      </c>
      <c r="C401" s="6" t="s">
        <v>19</v>
      </c>
      <c r="D401" s="6" t="s">
        <v>371</v>
      </c>
      <c r="E401" s="6" t="s">
        <v>122</v>
      </c>
      <c r="F401" s="6"/>
      <c r="G401" s="159">
        <f>G402</f>
        <v>2000</v>
      </c>
      <c r="H401" s="34">
        <f aca="true" t="shared" si="66" ref="H401:X401">H404</f>
        <v>0</v>
      </c>
      <c r="I401" s="34">
        <f t="shared" si="66"/>
        <v>0</v>
      </c>
      <c r="J401" s="34">
        <f t="shared" si="66"/>
        <v>0</v>
      </c>
      <c r="K401" s="34">
        <f t="shared" si="66"/>
        <v>0</v>
      </c>
      <c r="L401" s="34">
        <f t="shared" si="66"/>
        <v>0</v>
      </c>
      <c r="M401" s="34">
        <f t="shared" si="66"/>
        <v>0</v>
      </c>
      <c r="N401" s="34">
        <f t="shared" si="66"/>
        <v>0</v>
      </c>
      <c r="O401" s="34">
        <f t="shared" si="66"/>
        <v>0</v>
      </c>
      <c r="P401" s="34">
        <f t="shared" si="66"/>
        <v>0</v>
      </c>
      <c r="Q401" s="34">
        <f t="shared" si="66"/>
        <v>0</v>
      </c>
      <c r="R401" s="34">
        <f t="shared" si="66"/>
        <v>0</v>
      </c>
      <c r="S401" s="34">
        <f t="shared" si="66"/>
        <v>0</v>
      </c>
      <c r="T401" s="34">
        <f t="shared" si="66"/>
        <v>0</v>
      </c>
      <c r="U401" s="34">
        <f t="shared" si="66"/>
        <v>0</v>
      </c>
      <c r="V401" s="34">
        <f t="shared" si="66"/>
        <v>0</v>
      </c>
      <c r="W401" s="34">
        <f t="shared" si="66"/>
        <v>0</v>
      </c>
      <c r="X401" s="34">
        <f t="shared" si="66"/>
        <v>0</v>
      </c>
      <c r="Y401" s="59">
        <v>0</v>
      </c>
    </row>
    <row r="402" spans="1:25" ht="16.5" outlineLevel="6" thickBot="1">
      <c r="A402" s="97" t="s">
        <v>87</v>
      </c>
      <c r="B402" s="93">
        <v>953</v>
      </c>
      <c r="C402" s="94" t="s">
        <v>19</v>
      </c>
      <c r="D402" s="94" t="s">
        <v>371</v>
      </c>
      <c r="E402" s="94" t="s">
        <v>88</v>
      </c>
      <c r="F402" s="94"/>
      <c r="G402" s="160">
        <v>2000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55"/>
      <c r="Y402" s="59"/>
    </row>
    <row r="403" spans="1:25" ht="16.5" outlineLevel="6" thickBot="1">
      <c r="A403" s="126" t="s">
        <v>263</v>
      </c>
      <c r="B403" s="91">
        <v>953</v>
      </c>
      <c r="C403" s="92" t="s">
        <v>19</v>
      </c>
      <c r="D403" s="92" t="s">
        <v>363</v>
      </c>
      <c r="E403" s="92" t="s">
        <v>5</v>
      </c>
      <c r="F403" s="92"/>
      <c r="G403" s="158">
        <f>G404</f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55"/>
      <c r="Y403" s="59"/>
    </row>
    <row r="404" spans="1:25" ht="16.5" outlineLevel="6" thickBot="1">
      <c r="A404" s="5" t="s">
        <v>123</v>
      </c>
      <c r="B404" s="21">
        <v>953</v>
      </c>
      <c r="C404" s="6" t="s">
        <v>19</v>
      </c>
      <c r="D404" s="6" t="s">
        <v>363</v>
      </c>
      <c r="E404" s="6" t="s">
        <v>122</v>
      </c>
      <c r="F404" s="6"/>
      <c r="G404" s="159">
        <f>G405</f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>
        <v>0</v>
      </c>
      <c r="Y404" s="59">
        <v>0</v>
      </c>
    </row>
    <row r="405" spans="1:25" ht="16.5" outlineLevel="6" thickBot="1">
      <c r="A405" s="97" t="s">
        <v>87</v>
      </c>
      <c r="B405" s="93">
        <v>953</v>
      </c>
      <c r="C405" s="94" t="s">
        <v>19</v>
      </c>
      <c r="D405" s="94" t="s">
        <v>363</v>
      </c>
      <c r="E405" s="94" t="s">
        <v>88</v>
      </c>
      <c r="F405" s="94"/>
      <c r="G405" s="160">
        <v>0</v>
      </c>
      <c r="H405" s="31" t="e">
        <f>#REF!+#REF!+#REF!+H417+H435+#REF!</f>
        <v>#REF!</v>
      </c>
      <c r="I405" s="31" t="e">
        <f>#REF!+#REF!+#REF!+I417+I435+#REF!</f>
        <v>#REF!</v>
      </c>
      <c r="J405" s="31" t="e">
        <f>#REF!+#REF!+#REF!+J417+J435+#REF!</f>
        <v>#REF!</v>
      </c>
      <c r="K405" s="31" t="e">
        <f>#REF!+#REF!+#REF!+K417+K435+#REF!</f>
        <v>#REF!</v>
      </c>
      <c r="L405" s="31" t="e">
        <f>#REF!+#REF!+#REF!+L417+L435+#REF!</f>
        <v>#REF!</v>
      </c>
      <c r="M405" s="31" t="e">
        <f>#REF!+#REF!+#REF!+M417+M435+#REF!</f>
        <v>#REF!</v>
      </c>
      <c r="N405" s="31" t="e">
        <f>#REF!+#REF!+#REF!+N417+N435+#REF!</f>
        <v>#REF!</v>
      </c>
      <c r="O405" s="31" t="e">
        <f>#REF!+#REF!+#REF!+O417+O435+#REF!</f>
        <v>#REF!</v>
      </c>
      <c r="P405" s="31" t="e">
        <f>#REF!+#REF!+#REF!+P417+P435+#REF!</f>
        <v>#REF!</v>
      </c>
      <c r="Q405" s="31" t="e">
        <f>#REF!+#REF!+#REF!+Q417+Q435+#REF!</f>
        <v>#REF!</v>
      </c>
      <c r="R405" s="31" t="e">
        <f>#REF!+#REF!+#REF!+R417+R435+#REF!</f>
        <v>#REF!</v>
      </c>
      <c r="S405" s="31" t="e">
        <f>#REF!+#REF!+#REF!+S417+S435+#REF!</f>
        <v>#REF!</v>
      </c>
      <c r="T405" s="31" t="e">
        <f>#REF!+#REF!+#REF!+T417+T435+#REF!</f>
        <v>#REF!</v>
      </c>
      <c r="U405" s="31" t="e">
        <f>#REF!+#REF!+#REF!+U417+U435+#REF!</f>
        <v>#REF!</v>
      </c>
      <c r="V405" s="31" t="e">
        <f>#REF!+#REF!+#REF!+V417+V435+#REF!</f>
        <v>#REF!</v>
      </c>
      <c r="W405" s="31" t="e">
        <f>#REF!+#REF!+#REF!+W417+W435+#REF!</f>
        <v>#REF!</v>
      </c>
      <c r="X405" s="69" t="e">
        <f>#REF!+#REF!+#REF!+X417+X435+#REF!</f>
        <v>#REF!</v>
      </c>
      <c r="Y405" s="59" t="e">
        <f>X405/G399*100</f>
        <v>#REF!</v>
      </c>
    </row>
    <row r="406" spans="1:25" ht="32.25" outlineLevel="6" thickBot="1">
      <c r="A406" s="138" t="s">
        <v>194</v>
      </c>
      <c r="B406" s="107">
        <v>953</v>
      </c>
      <c r="C406" s="92" t="s">
        <v>19</v>
      </c>
      <c r="D406" s="92" t="s">
        <v>364</v>
      </c>
      <c r="E406" s="92" t="s">
        <v>5</v>
      </c>
      <c r="F406" s="92"/>
      <c r="G406" s="158">
        <f>G407</f>
        <v>5776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69"/>
      <c r="Y406" s="59"/>
    </row>
    <row r="407" spans="1:25" ht="16.5" outlineLevel="6" thickBot="1">
      <c r="A407" s="5" t="s">
        <v>123</v>
      </c>
      <c r="B407" s="21">
        <v>953</v>
      </c>
      <c r="C407" s="6" t="s">
        <v>19</v>
      </c>
      <c r="D407" s="6" t="s">
        <v>364</v>
      </c>
      <c r="E407" s="6" t="s">
        <v>122</v>
      </c>
      <c r="F407" s="6"/>
      <c r="G407" s="159">
        <f>G408</f>
        <v>5776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69"/>
      <c r="Y407" s="59"/>
    </row>
    <row r="408" spans="1:25" ht="48" outlineLevel="6" thickBot="1">
      <c r="A408" s="100" t="s">
        <v>213</v>
      </c>
      <c r="B408" s="93">
        <v>953</v>
      </c>
      <c r="C408" s="94" t="s">
        <v>19</v>
      </c>
      <c r="D408" s="94" t="s">
        <v>364</v>
      </c>
      <c r="E408" s="94" t="s">
        <v>89</v>
      </c>
      <c r="F408" s="94"/>
      <c r="G408" s="160">
        <v>5776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</row>
    <row r="409" spans="1:25" ht="63.75" outlineLevel="6" thickBot="1">
      <c r="A409" s="139" t="s">
        <v>195</v>
      </c>
      <c r="B409" s="141">
        <v>953</v>
      </c>
      <c r="C409" s="108" t="s">
        <v>19</v>
      </c>
      <c r="D409" s="108" t="s">
        <v>365</v>
      </c>
      <c r="E409" s="108" t="s">
        <v>5</v>
      </c>
      <c r="F409" s="108"/>
      <c r="G409" s="162">
        <f>G410</f>
        <v>231255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69"/>
      <c r="Y409" s="59"/>
    </row>
    <row r="410" spans="1:25" ht="23.25" customHeight="1" outlineLevel="6" thickBot="1">
      <c r="A410" s="5" t="s">
        <v>123</v>
      </c>
      <c r="B410" s="21">
        <v>953</v>
      </c>
      <c r="C410" s="6" t="s">
        <v>19</v>
      </c>
      <c r="D410" s="6" t="s">
        <v>365</v>
      </c>
      <c r="E410" s="6" t="s">
        <v>122</v>
      </c>
      <c r="F410" s="6"/>
      <c r="G410" s="159">
        <f>G411</f>
        <v>231255</v>
      </c>
      <c r="H410" s="84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6"/>
      <c r="Y410" s="59"/>
    </row>
    <row r="411" spans="1:25" ht="18.75" customHeight="1" outlineLevel="6" thickBot="1">
      <c r="A411" s="100" t="s">
        <v>213</v>
      </c>
      <c r="B411" s="93">
        <v>953</v>
      </c>
      <c r="C411" s="94" t="s">
        <v>19</v>
      </c>
      <c r="D411" s="94" t="s">
        <v>365</v>
      </c>
      <c r="E411" s="94" t="s">
        <v>89</v>
      </c>
      <c r="F411" s="94"/>
      <c r="G411" s="160">
        <v>231255</v>
      </c>
      <c r="H411" s="84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6"/>
      <c r="Y411" s="59"/>
    </row>
    <row r="412" spans="1:25" ht="19.5" customHeight="1" outlineLevel="6" thickBot="1">
      <c r="A412" s="115" t="s">
        <v>217</v>
      </c>
      <c r="B412" s="91">
        <v>953</v>
      </c>
      <c r="C412" s="92" t="s">
        <v>19</v>
      </c>
      <c r="D412" s="92" t="s">
        <v>366</v>
      </c>
      <c r="E412" s="92" t="s">
        <v>5</v>
      </c>
      <c r="F412" s="92"/>
      <c r="G412" s="158">
        <f>G413+G415</f>
        <v>0</v>
      </c>
      <c r="H412" s="84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6"/>
      <c r="Y412" s="59"/>
    </row>
    <row r="413" spans="1:25" ht="20.25" customHeight="1" outlineLevel="6" thickBot="1">
      <c r="A413" s="5" t="s">
        <v>101</v>
      </c>
      <c r="B413" s="21">
        <v>953</v>
      </c>
      <c r="C413" s="6" t="s">
        <v>19</v>
      </c>
      <c r="D413" s="6" t="s">
        <v>366</v>
      </c>
      <c r="E413" s="6" t="s">
        <v>95</v>
      </c>
      <c r="F413" s="6"/>
      <c r="G413" s="159">
        <f>G414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>
        <v>2744.868</v>
      </c>
      <c r="Y413" s="59" t="e">
        <f>X413/#REF!*100</f>
        <v>#REF!</v>
      </c>
    </row>
    <row r="414" spans="1:25" ht="32.25" outlineLevel="6" thickBot="1">
      <c r="A414" s="89" t="s">
        <v>103</v>
      </c>
      <c r="B414" s="93">
        <v>953</v>
      </c>
      <c r="C414" s="94" t="s">
        <v>19</v>
      </c>
      <c r="D414" s="94" t="s">
        <v>366</v>
      </c>
      <c r="E414" s="94" t="s">
        <v>97</v>
      </c>
      <c r="F414" s="94"/>
      <c r="G414" s="160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16.5" outlineLevel="6" thickBot="1">
      <c r="A415" s="5" t="s">
        <v>123</v>
      </c>
      <c r="B415" s="21">
        <v>953</v>
      </c>
      <c r="C415" s="6" t="s">
        <v>19</v>
      </c>
      <c r="D415" s="6" t="s">
        <v>366</v>
      </c>
      <c r="E415" s="6" t="s">
        <v>122</v>
      </c>
      <c r="F415" s="6"/>
      <c r="G415" s="159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48" outlineLevel="6" thickBot="1">
      <c r="A416" s="100" t="s">
        <v>213</v>
      </c>
      <c r="B416" s="93">
        <v>953</v>
      </c>
      <c r="C416" s="94" t="s">
        <v>19</v>
      </c>
      <c r="D416" s="94" t="s">
        <v>366</v>
      </c>
      <c r="E416" s="94" t="s">
        <v>89</v>
      </c>
      <c r="F416" s="94"/>
      <c r="G416" s="160"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13" t="s">
        <v>196</v>
      </c>
      <c r="B417" s="20">
        <v>953</v>
      </c>
      <c r="C417" s="9" t="s">
        <v>19</v>
      </c>
      <c r="D417" s="9" t="s">
        <v>367</v>
      </c>
      <c r="E417" s="9" t="s">
        <v>5</v>
      </c>
      <c r="F417" s="9"/>
      <c r="G417" s="156">
        <f>G418</f>
        <v>18537.2</v>
      </c>
      <c r="H417" s="32">
        <f aca="true" t="shared" si="67" ref="H417:X417">H423</f>
        <v>0</v>
      </c>
      <c r="I417" s="32">
        <f t="shared" si="67"/>
        <v>0</v>
      </c>
      <c r="J417" s="32">
        <f t="shared" si="67"/>
        <v>0</v>
      </c>
      <c r="K417" s="32">
        <f t="shared" si="67"/>
        <v>0</v>
      </c>
      <c r="L417" s="32">
        <f t="shared" si="67"/>
        <v>0</v>
      </c>
      <c r="M417" s="32">
        <f t="shared" si="67"/>
        <v>0</v>
      </c>
      <c r="N417" s="32">
        <f t="shared" si="67"/>
        <v>0</v>
      </c>
      <c r="O417" s="32">
        <f t="shared" si="67"/>
        <v>0</v>
      </c>
      <c r="P417" s="32">
        <f t="shared" si="67"/>
        <v>0</v>
      </c>
      <c r="Q417" s="32">
        <f t="shared" si="67"/>
        <v>0</v>
      </c>
      <c r="R417" s="32">
        <f t="shared" si="67"/>
        <v>0</v>
      </c>
      <c r="S417" s="32">
        <f t="shared" si="67"/>
        <v>0</v>
      </c>
      <c r="T417" s="32">
        <f t="shared" si="67"/>
        <v>0</v>
      </c>
      <c r="U417" s="32">
        <f t="shared" si="67"/>
        <v>0</v>
      </c>
      <c r="V417" s="32">
        <f t="shared" si="67"/>
        <v>0</v>
      </c>
      <c r="W417" s="32">
        <f t="shared" si="67"/>
        <v>0</v>
      </c>
      <c r="X417" s="67">
        <f t="shared" si="67"/>
        <v>3215.05065</v>
      </c>
      <c r="Y417" s="59">
        <f>X417/G411*100</f>
        <v>1.3902621132516053</v>
      </c>
    </row>
    <row r="418" spans="1:25" ht="32.25" outlineLevel="6" thickBot="1">
      <c r="A418" s="95" t="s">
        <v>197</v>
      </c>
      <c r="B418" s="91">
        <v>953</v>
      </c>
      <c r="C418" s="92" t="s">
        <v>19</v>
      </c>
      <c r="D418" s="92" t="s">
        <v>368</v>
      </c>
      <c r="E418" s="92" t="s">
        <v>5</v>
      </c>
      <c r="F418" s="92"/>
      <c r="G418" s="158">
        <f>G419</f>
        <v>18537.2</v>
      </c>
      <c r="H418" s="84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153"/>
      <c r="Y418" s="59"/>
    </row>
    <row r="419" spans="1:25" ht="16.5" outlineLevel="6" thickBot="1">
      <c r="A419" s="5" t="s">
        <v>123</v>
      </c>
      <c r="B419" s="21">
        <v>953</v>
      </c>
      <c r="C419" s="6" t="s">
        <v>19</v>
      </c>
      <c r="D419" s="6" t="s">
        <v>368</v>
      </c>
      <c r="E419" s="6" t="s">
        <v>122</v>
      </c>
      <c r="F419" s="6"/>
      <c r="G419" s="159">
        <f>G420+G421</f>
        <v>18537.2</v>
      </c>
      <c r="H419" s="84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153"/>
      <c r="Y419" s="59"/>
    </row>
    <row r="420" spans="1:25" ht="48" outlineLevel="6" thickBot="1">
      <c r="A420" s="100" t="s">
        <v>213</v>
      </c>
      <c r="B420" s="93">
        <v>953</v>
      </c>
      <c r="C420" s="94" t="s">
        <v>19</v>
      </c>
      <c r="D420" s="94" t="s">
        <v>368</v>
      </c>
      <c r="E420" s="94" t="s">
        <v>89</v>
      </c>
      <c r="F420" s="94"/>
      <c r="G420" s="160">
        <v>18537.2</v>
      </c>
      <c r="H420" s="84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153"/>
      <c r="Y420" s="59"/>
    </row>
    <row r="421" spans="1:25" ht="16.5" outlineLevel="6" thickBot="1">
      <c r="A421" s="97" t="s">
        <v>87</v>
      </c>
      <c r="B421" s="93">
        <v>953</v>
      </c>
      <c r="C421" s="94" t="s">
        <v>19</v>
      </c>
      <c r="D421" s="94" t="s">
        <v>382</v>
      </c>
      <c r="E421" s="94" t="s">
        <v>88</v>
      </c>
      <c r="F421" s="94"/>
      <c r="G421" s="160">
        <v>0</v>
      </c>
      <c r="H421" s="84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153"/>
      <c r="Y421" s="59"/>
    </row>
    <row r="422" spans="1:25" ht="32.25" outlineLevel="6" thickBot="1">
      <c r="A422" s="136" t="s">
        <v>252</v>
      </c>
      <c r="B422" s="20">
        <v>953</v>
      </c>
      <c r="C422" s="9" t="s">
        <v>19</v>
      </c>
      <c r="D422" s="9" t="s">
        <v>359</v>
      </c>
      <c r="E422" s="9" t="s">
        <v>5</v>
      </c>
      <c r="F422" s="9"/>
      <c r="G422" s="10">
        <f>G426+G423</f>
        <v>0</v>
      </c>
      <c r="H422" s="84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153"/>
      <c r="Y422" s="59"/>
    </row>
    <row r="423" spans="1:25" ht="32.25" outlineLevel="6" thickBot="1">
      <c r="A423" s="126" t="s">
        <v>261</v>
      </c>
      <c r="B423" s="91">
        <v>953</v>
      </c>
      <c r="C423" s="92" t="s">
        <v>19</v>
      </c>
      <c r="D423" s="92" t="s">
        <v>369</v>
      </c>
      <c r="E423" s="92" t="s">
        <v>5</v>
      </c>
      <c r="F423" s="92"/>
      <c r="G423" s="158">
        <f>G424</f>
        <v>0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3215.05065</v>
      </c>
      <c r="Y423" s="59">
        <f>X423/G417*100</f>
        <v>17.3437771076538</v>
      </c>
    </row>
    <row r="424" spans="1:25" ht="16.5" outlineLevel="6" thickBot="1">
      <c r="A424" s="5" t="s">
        <v>123</v>
      </c>
      <c r="B424" s="21">
        <v>953</v>
      </c>
      <c r="C424" s="6" t="s">
        <v>19</v>
      </c>
      <c r="D424" s="6" t="s">
        <v>369</v>
      </c>
      <c r="E424" s="6" t="s">
        <v>122</v>
      </c>
      <c r="F424" s="6"/>
      <c r="G424" s="159">
        <f>G425</f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97" t="s">
        <v>87</v>
      </c>
      <c r="B425" s="93">
        <v>953</v>
      </c>
      <c r="C425" s="94" t="s">
        <v>19</v>
      </c>
      <c r="D425" s="94" t="s">
        <v>369</v>
      </c>
      <c r="E425" s="94" t="s">
        <v>88</v>
      </c>
      <c r="F425" s="94"/>
      <c r="G425" s="160"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26" t="s">
        <v>225</v>
      </c>
      <c r="B426" s="91">
        <v>953</v>
      </c>
      <c r="C426" s="92" t="s">
        <v>19</v>
      </c>
      <c r="D426" s="92" t="s">
        <v>370</v>
      </c>
      <c r="E426" s="92" t="s">
        <v>5</v>
      </c>
      <c r="F426" s="92"/>
      <c r="G426" s="16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16.5" outlineLevel="6" thickBot="1">
      <c r="A427" s="5" t="s">
        <v>123</v>
      </c>
      <c r="B427" s="21">
        <v>953</v>
      </c>
      <c r="C427" s="6" t="s">
        <v>19</v>
      </c>
      <c r="D427" s="6" t="s">
        <v>370</v>
      </c>
      <c r="E427" s="6" t="s">
        <v>122</v>
      </c>
      <c r="F427" s="6"/>
      <c r="G427" s="7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97" t="s">
        <v>87</v>
      </c>
      <c r="B428" s="93">
        <v>953</v>
      </c>
      <c r="C428" s="94" t="s">
        <v>19</v>
      </c>
      <c r="D428" s="94" t="s">
        <v>370</v>
      </c>
      <c r="E428" s="94" t="s">
        <v>88</v>
      </c>
      <c r="F428" s="94"/>
      <c r="G428" s="99"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125" t="s">
        <v>198</v>
      </c>
      <c r="B429" s="18">
        <v>953</v>
      </c>
      <c r="C429" s="39" t="s">
        <v>20</v>
      </c>
      <c r="D429" s="39" t="s">
        <v>276</v>
      </c>
      <c r="E429" s="39" t="s">
        <v>5</v>
      </c>
      <c r="F429" s="39"/>
      <c r="G429" s="161">
        <f>G430</f>
        <v>4037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8" t="s">
        <v>253</v>
      </c>
      <c r="B430" s="19">
        <v>953</v>
      </c>
      <c r="C430" s="9" t="s">
        <v>20</v>
      </c>
      <c r="D430" s="9" t="s">
        <v>354</v>
      </c>
      <c r="E430" s="9" t="s">
        <v>5</v>
      </c>
      <c r="F430" s="9"/>
      <c r="G430" s="156">
        <f>G431+G443</f>
        <v>4037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103" t="s">
        <v>137</v>
      </c>
      <c r="B431" s="133">
        <v>953</v>
      </c>
      <c r="C431" s="92" t="s">
        <v>20</v>
      </c>
      <c r="D431" s="92" t="s">
        <v>361</v>
      </c>
      <c r="E431" s="92" t="s">
        <v>5</v>
      </c>
      <c r="F431" s="92"/>
      <c r="G431" s="158">
        <f>G432+G435+G438</f>
        <v>3757.75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48" outlineLevel="6" thickBot="1">
      <c r="A432" s="103" t="s">
        <v>199</v>
      </c>
      <c r="B432" s="133">
        <v>953</v>
      </c>
      <c r="C432" s="92" t="s">
        <v>20</v>
      </c>
      <c r="D432" s="92" t="s">
        <v>372</v>
      </c>
      <c r="E432" s="92" t="s">
        <v>5</v>
      </c>
      <c r="F432" s="92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32.25" outlineLevel="6" thickBot="1">
      <c r="A433" s="5" t="s">
        <v>101</v>
      </c>
      <c r="B433" s="21">
        <v>953</v>
      </c>
      <c r="C433" s="6" t="s">
        <v>20</v>
      </c>
      <c r="D433" s="6" t="s">
        <v>372</v>
      </c>
      <c r="E433" s="6" t="s">
        <v>95</v>
      </c>
      <c r="F433" s="6"/>
      <c r="G433" s="159">
        <f>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89" t="s">
        <v>103</v>
      </c>
      <c r="B434" s="93">
        <v>953</v>
      </c>
      <c r="C434" s="94" t="s">
        <v>20</v>
      </c>
      <c r="D434" s="94" t="s">
        <v>372</v>
      </c>
      <c r="E434" s="94" t="s">
        <v>97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48" outlineLevel="6" thickBot="1">
      <c r="A435" s="103" t="s">
        <v>200</v>
      </c>
      <c r="B435" s="133">
        <v>953</v>
      </c>
      <c r="C435" s="92" t="s">
        <v>20</v>
      </c>
      <c r="D435" s="92" t="s">
        <v>373</v>
      </c>
      <c r="E435" s="92" t="s">
        <v>5</v>
      </c>
      <c r="F435" s="92"/>
      <c r="G435" s="158">
        <f>G436</f>
        <v>700</v>
      </c>
      <c r="H435" s="32">
        <f aca="true" t="shared" si="68" ref="H435:X435">H436</f>
        <v>0</v>
      </c>
      <c r="I435" s="32">
        <f t="shared" si="68"/>
        <v>0</v>
      </c>
      <c r="J435" s="32">
        <f t="shared" si="68"/>
        <v>0</v>
      </c>
      <c r="K435" s="32">
        <f t="shared" si="68"/>
        <v>0</v>
      </c>
      <c r="L435" s="32">
        <f t="shared" si="68"/>
        <v>0</v>
      </c>
      <c r="M435" s="32">
        <f t="shared" si="68"/>
        <v>0</v>
      </c>
      <c r="N435" s="32">
        <f t="shared" si="68"/>
        <v>0</v>
      </c>
      <c r="O435" s="32">
        <f t="shared" si="68"/>
        <v>0</v>
      </c>
      <c r="P435" s="32">
        <f t="shared" si="68"/>
        <v>0</v>
      </c>
      <c r="Q435" s="32">
        <f t="shared" si="68"/>
        <v>0</v>
      </c>
      <c r="R435" s="32">
        <f t="shared" si="68"/>
        <v>0</v>
      </c>
      <c r="S435" s="32">
        <f t="shared" si="68"/>
        <v>0</v>
      </c>
      <c r="T435" s="32">
        <f t="shared" si="68"/>
        <v>0</v>
      </c>
      <c r="U435" s="32">
        <f t="shared" si="68"/>
        <v>0</v>
      </c>
      <c r="V435" s="32">
        <f t="shared" si="68"/>
        <v>0</v>
      </c>
      <c r="W435" s="32">
        <f t="shared" si="68"/>
        <v>0</v>
      </c>
      <c r="X435" s="67">
        <f t="shared" si="68"/>
        <v>82757.514</v>
      </c>
      <c r="Y435" s="59">
        <f>X435/G429*100</f>
        <v>2049.975575922715</v>
      </c>
    </row>
    <row r="436" spans="1:25" ht="21.75" customHeight="1" outlineLevel="6" thickBot="1">
      <c r="A436" s="5" t="s">
        <v>123</v>
      </c>
      <c r="B436" s="21">
        <v>953</v>
      </c>
      <c r="C436" s="6" t="s">
        <v>20</v>
      </c>
      <c r="D436" s="6" t="s">
        <v>373</v>
      </c>
      <c r="E436" s="6" t="s">
        <v>122</v>
      </c>
      <c r="F436" s="6"/>
      <c r="G436" s="159">
        <f>G437</f>
        <v>700</v>
      </c>
      <c r="H436" s="26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44"/>
      <c r="X436" s="65">
        <v>82757.514</v>
      </c>
      <c r="Y436" s="59">
        <f>X436/G430*100</f>
        <v>2049.975575922715</v>
      </c>
    </row>
    <row r="437" spans="1:25" ht="16.5" outlineLevel="6" thickBot="1">
      <c r="A437" s="97" t="s">
        <v>87</v>
      </c>
      <c r="B437" s="135">
        <v>953</v>
      </c>
      <c r="C437" s="94" t="s">
        <v>20</v>
      </c>
      <c r="D437" s="94" t="s">
        <v>373</v>
      </c>
      <c r="E437" s="94" t="s">
        <v>88</v>
      </c>
      <c r="F437" s="94"/>
      <c r="G437" s="160">
        <v>700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115" t="s">
        <v>201</v>
      </c>
      <c r="B438" s="91">
        <v>953</v>
      </c>
      <c r="C438" s="108" t="s">
        <v>20</v>
      </c>
      <c r="D438" s="108" t="s">
        <v>374</v>
      </c>
      <c r="E438" s="108" t="s">
        <v>5</v>
      </c>
      <c r="F438" s="108"/>
      <c r="G438" s="162">
        <f>G439+G442</f>
        <v>3057.75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5" t="s">
        <v>101</v>
      </c>
      <c r="B439" s="21">
        <v>953</v>
      </c>
      <c r="C439" s="6" t="s">
        <v>20</v>
      </c>
      <c r="D439" s="6" t="s">
        <v>374</v>
      </c>
      <c r="E439" s="6" t="s">
        <v>95</v>
      </c>
      <c r="F439" s="6"/>
      <c r="G439" s="15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89" t="s">
        <v>103</v>
      </c>
      <c r="B440" s="93">
        <v>953</v>
      </c>
      <c r="C440" s="94" t="s">
        <v>20</v>
      </c>
      <c r="D440" s="94" t="s">
        <v>374</v>
      </c>
      <c r="E440" s="94" t="s">
        <v>97</v>
      </c>
      <c r="F440" s="94"/>
      <c r="G440" s="160"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123</v>
      </c>
      <c r="B441" s="21">
        <v>953</v>
      </c>
      <c r="C441" s="6" t="s">
        <v>20</v>
      </c>
      <c r="D441" s="6" t="s">
        <v>374</v>
      </c>
      <c r="E441" s="6" t="s">
        <v>122</v>
      </c>
      <c r="F441" s="6"/>
      <c r="G441" s="159">
        <f>G442</f>
        <v>3057.75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48" outlineLevel="6" thickBot="1">
      <c r="A442" s="100" t="s">
        <v>213</v>
      </c>
      <c r="B442" s="93">
        <v>953</v>
      </c>
      <c r="C442" s="94" t="s">
        <v>20</v>
      </c>
      <c r="D442" s="94" t="s">
        <v>374</v>
      </c>
      <c r="E442" s="94" t="s">
        <v>89</v>
      </c>
      <c r="F442" s="94"/>
      <c r="G442" s="160">
        <v>3057.75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51" t="s">
        <v>202</v>
      </c>
      <c r="B443" s="91">
        <v>953</v>
      </c>
      <c r="C443" s="92" t="s">
        <v>20</v>
      </c>
      <c r="D443" s="92" t="s">
        <v>375</v>
      </c>
      <c r="E443" s="92" t="s">
        <v>5</v>
      </c>
      <c r="F443" s="92"/>
      <c r="G443" s="158">
        <f>G444</f>
        <v>279.25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5" t="s">
        <v>127</v>
      </c>
      <c r="B444" s="21">
        <v>953</v>
      </c>
      <c r="C444" s="6" t="s">
        <v>20</v>
      </c>
      <c r="D444" s="6" t="s">
        <v>376</v>
      </c>
      <c r="E444" s="6" t="s">
        <v>125</v>
      </c>
      <c r="F444" s="6"/>
      <c r="G444" s="159">
        <f>G445</f>
        <v>279.25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32.25" outlineLevel="6" thickBot="1">
      <c r="A445" s="89" t="s">
        <v>128</v>
      </c>
      <c r="B445" s="93">
        <v>953</v>
      </c>
      <c r="C445" s="94" t="s">
        <v>20</v>
      </c>
      <c r="D445" s="94" t="s">
        <v>376</v>
      </c>
      <c r="E445" s="94" t="s">
        <v>126</v>
      </c>
      <c r="F445" s="94"/>
      <c r="G445" s="160">
        <v>279.25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25" t="s">
        <v>34</v>
      </c>
      <c r="B446" s="18">
        <v>953</v>
      </c>
      <c r="C446" s="39" t="s">
        <v>13</v>
      </c>
      <c r="D446" s="39" t="s">
        <v>276</v>
      </c>
      <c r="E446" s="39" t="s">
        <v>5</v>
      </c>
      <c r="F446" s="39"/>
      <c r="G446" s="161">
        <f>G451+G447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13" t="s">
        <v>138</v>
      </c>
      <c r="B447" s="19">
        <v>953</v>
      </c>
      <c r="C447" s="9" t="s">
        <v>13</v>
      </c>
      <c r="D447" s="9" t="s">
        <v>277</v>
      </c>
      <c r="E447" s="9" t="s">
        <v>5</v>
      </c>
      <c r="F447" s="39"/>
      <c r="G447" s="156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113" t="s">
        <v>139</v>
      </c>
      <c r="B448" s="19">
        <v>953</v>
      </c>
      <c r="C448" s="11" t="s">
        <v>13</v>
      </c>
      <c r="D448" s="11" t="s">
        <v>278</v>
      </c>
      <c r="E448" s="11" t="s">
        <v>5</v>
      </c>
      <c r="F448" s="39"/>
      <c r="G448" s="156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5" t="s">
        <v>144</v>
      </c>
      <c r="B449" s="91">
        <v>953</v>
      </c>
      <c r="C449" s="92" t="s">
        <v>13</v>
      </c>
      <c r="D449" s="92" t="s">
        <v>282</v>
      </c>
      <c r="E449" s="92" t="s">
        <v>5</v>
      </c>
      <c r="F449" s="92"/>
      <c r="G449" s="146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5" t="s">
        <v>112</v>
      </c>
      <c r="B450" s="21">
        <v>953</v>
      </c>
      <c r="C450" s="6" t="s">
        <v>13</v>
      </c>
      <c r="D450" s="6" t="s">
        <v>282</v>
      </c>
      <c r="E450" s="6" t="s">
        <v>234</v>
      </c>
      <c r="F450" s="6"/>
      <c r="G450" s="15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80" t="s">
        <v>251</v>
      </c>
      <c r="B451" s="19">
        <v>953</v>
      </c>
      <c r="C451" s="11" t="s">
        <v>13</v>
      </c>
      <c r="D451" s="11" t="s">
        <v>354</v>
      </c>
      <c r="E451" s="11" t="s">
        <v>5</v>
      </c>
      <c r="F451" s="11"/>
      <c r="G451" s="157">
        <f>G452</f>
        <v>12357.6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80" t="s">
        <v>202</v>
      </c>
      <c r="B452" s="19">
        <v>953</v>
      </c>
      <c r="C452" s="11" t="s">
        <v>13</v>
      </c>
      <c r="D452" s="11" t="s">
        <v>377</v>
      </c>
      <c r="E452" s="11" t="s">
        <v>5</v>
      </c>
      <c r="F452" s="11"/>
      <c r="G452" s="157">
        <f>G453</f>
        <v>12357.6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95" t="s">
        <v>145</v>
      </c>
      <c r="B453" s="91">
        <v>953</v>
      </c>
      <c r="C453" s="92" t="s">
        <v>13</v>
      </c>
      <c r="D453" s="92" t="s">
        <v>378</v>
      </c>
      <c r="E453" s="92" t="s">
        <v>5</v>
      </c>
      <c r="F453" s="92"/>
      <c r="G453" s="158">
        <f>G454+G458+G461</f>
        <v>12357.6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114</v>
      </c>
      <c r="B454" s="21">
        <v>953</v>
      </c>
      <c r="C454" s="6" t="s">
        <v>13</v>
      </c>
      <c r="D454" s="6" t="s">
        <v>378</v>
      </c>
      <c r="E454" s="6" t="s">
        <v>113</v>
      </c>
      <c r="F454" s="6"/>
      <c r="G454" s="159">
        <f>G455+G456+G457</f>
        <v>10288.7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89" t="s">
        <v>272</v>
      </c>
      <c r="B455" s="93">
        <v>953</v>
      </c>
      <c r="C455" s="94" t="s">
        <v>13</v>
      </c>
      <c r="D455" s="94" t="s">
        <v>378</v>
      </c>
      <c r="E455" s="94" t="s">
        <v>115</v>
      </c>
      <c r="F455" s="94"/>
      <c r="G455" s="160">
        <v>8157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89" t="s">
        <v>274</v>
      </c>
      <c r="B456" s="93">
        <v>953</v>
      </c>
      <c r="C456" s="94" t="s">
        <v>13</v>
      </c>
      <c r="D456" s="94" t="s">
        <v>378</v>
      </c>
      <c r="E456" s="94" t="s">
        <v>116</v>
      </c>
      <c r="F456" s="94"/>
      <c r="G456" s="160"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89" t="s">
        <v>270</v>
      </c>
      <c r="B457" s="93">
        <v>953</v>
      </c>
      <c r="C457" s="94" t="s">
        <v>13</v>
      </c>
      <c r="D457" s="94" t="s">
        <v>378</v>
      </c>
      <c r="E457" s="94" t="s">
        <v>271</v>
      </c>
      <c r="F457" s="94"/>
      <c r="G457" s="160">
        <v>2131.7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5" t="s">
        <v>101</v>
      </c>
      <c r="B458" s="21">
        <v>953</v>
      </c>
      <c r="C458" s="6" t="s">
        <v>13</v>
      </c>
      <c r="D458" s="6" t="s">
        <v>378</v>
      </c>
      <c r="E458" s="6" t="s">
        <v>95</v>
      </c>
      <c r="F458" s="6"/>
      <c r="G458" s="159">
        <f>G459+G460</f>
        <v>1975.9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89" t="s">
        <v>102</v>
      </c>
      <c r="B459" s="93">
        <v>953</v>
      </c>
      <c r="C459" s="94" t="s">
        <v>13</v>
      </c>
      <c r="D459" s="94" t="s">
        <v>378</v>
      </c>
      <c r="E459" s="94" t="s">
        <v>96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9.5" customHeight="1" outlineLevel="6" thickBot="1">
      <c r="A460" s="89" t="s">
        <v>103</v>
      </c>
      <c r="B460" s="93">
        <v>953</v>
      </c>
      <c r="C460" s="94" t="s">
        <v>13</v>
      </c>
      <c r="D460" s="94" t="s">
        <v>378</v>
      </c>
      <c r="E460" s="94" t="s">
        <v>97</v>
      </c>
      <c r="F460" s="94"/>
      <c r="G460" s="160">
        <v>1975.9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5" t="s">
        <v>104</v>
      </c>
      <c r="B461" s="21">
        <v>953</v>
      </c>
      <c r="C461" s="6" t="s">
        <v>13</v>
      </c>
      <c r="D461" s="6" t="s">
        <v>378</v>
      </c>
      <c r="E461" s="6" t="s">
        <v>98</v>
      </c>
      <c r="F461" s="6"/>
      <c r="G461" s="159">
        <f>G462+G463</f>
        <v>93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89" t="s">
        <v>105</v>
      </c>
      <c r="B462" s="93">
        <v>953</v>
      </c>
      <c r="C462" s="94" t="s">
        <v>13</v>
      </c>
      <c r="D462" s="94" t="s">
        <v>378</v>
      </c>
      <c r="E462" s="94" t="s">
        <v>99</v>
      </c>
      <c r="F462" s="94"/>
      <c r="G462" s="160">
        <v>3</v>
      </c>
      <c r="H462" s="31">
        <f aca="true" t="shared" si="69" ref="H462:X462">H464+H475</f>
        <v>0</v>
      </c>
      <c r="I462" s="31">
        <f t="shared" si="69"/>
        <v>0</v>
      </c>
      <c r="J462" s="31">
        <f t="shared" si="69"/>
        <v>0</v>
      </c>
      <c r="K462" s="31">
        <f t="shared" si="69"/>
        <v>0</v>
      </c>
      <c r="L462" s="31">
        <f t="shared" si="69"/>
        <v>0</v>
      </c>
      <c r="M462" s="31">
        <f t="shared" si="69"/>
        <v>0</v>
      </c>
      <c r="N462" s="31">
        <f t="shared" si="69"/>
        <v>0</v>
      </c>
      <c r="O462" s="31">
        <f t="shared" si="69"/>
        <v>0</v>
      </c>
      <c r="P462" s="31">
        <f t="shared" si="69"/>
        <v>0</v>
      </c>
      <c r="Q462" s="31">
        <f t="shared" si="69"/>
        <v>0</v>
      </c>
      <c r="R462" s="31">
        <f t="shared" si="69"/>
        <v>0</v>
      </c>
      <c r="S462" s="31">
        <f t="shared" si="69"/>
        <v>0</v>
      </c>
      <c r="T462" s="31">
        <f t="shared" si="69"/>
        <v>0</v>
      </c>
      <c r="U462" s="31">
        <f t="shared" si="69"/>
        <v>0</v>
      </c>
      <c r="V462" s="31">
        <f t="shared" si="69"/>
        <v>0</v>
      </c>
      <c r="W462" s="31">
        <f t="shared" si="69"/>
        <v>0</v>
      </c>
      <c r="X462" s="66">
        <f t="shared" si="69"/>
        <v>12003.04085</v>
      </c>
      <c r="Y462" s="59" t="e">
        <f>X462/G456*100</f>
        <v>#DIV/0!</v>
      </c>
    </row>
    <row r="463" spans="1:25" ht="16.5" outlineLevel="6" thickBot="1">
      <c r="A463" s="89" t="s">
        <v>106</v>
      </c>
      <c r="B463" s="93">
        <v>953</v>
      </c>
      <c r="C463" s="94" t="s">
        <v>13</v>
      </c>
      <c r="D463" s="94" t="s">
        <v>378</v>
      </c>
      <c r="E463" s="94" t="s">
        <v>100</v>
      </c>
      <c r="F463" s="94"/>
      <c r="G463" s="160">
        <v>90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66"/>
      <c r="Y463" s="59"/>
    </row>
    <row r="464" spans="1:25" ht="19.5" outlineLevel="6" thickBot="1">
      <c r="A464" s="109" t="s">
        <v>44</v>
      </c>
      <c r="B464" s="18">
        <v>953</v>
      </c>
      <c r="C464" s="14" t="s">
        <v>43</v>
      </c>
      <c r="D464" s="39" t="s">
        <v>276</v>
      </c>
      <c r="E464" s="14" t="s">
        <v>5</v>
      </c>
      <c r="F464" s="14"/>
      <c r="G464" s="155">
        <f>G466</f>
        <v>3365</v>
      </c>
      <c r="H464" s="32">
        <f aca="true" t="shared" si="70" ref="H464:X465">H465</f>
        <v>0</v>
      </c>
      <c r="I464" s="32">
        <f t="shared" si="70"/>
        <v>0</v>
      </c>
      <c r="J464" s="32">
        <f t="shared" si="70"/>
        <v>0</v>
      </c>
      <c r="K464" s="32">
        <f t="shared" si="70"/>
        <v>0</v>
      </c>
      <c r="L464" s="32">
        <f t="shared" si="70"/>
        <v>0</v>
      </c>
      <c r="M464" s="32">
        <f t="shared" si="70"/>
        <v>0</v>
      </c>
      <c r="N464" s="32">
        <f t="shared" si="70"/>
        <v>0</v>
      </c>
      <c r="O464" s="32">
        <f t="shared" si="70"/>
        <v>0</v>
      </c>
      <c r="P464" s="32">
        <f t="shared" si="70"/>
        <v>0</v>
      </c>
      <c r="Q464" s="32">
        <f t="shared" si="70"/>
        <v>0</v>
      </c>
      <c r="R464" s="32">
        <f t="shared" si="70"/>
        <v>0</v>
      </c>
      <c r="S464" s="32">
        <f t="shared" si="70"/>
        <v>0</v>
      </c>
      <c r="T464" s="32">
        <f t="shared" si="70"/>
        <v>0</v>
      </c>
      <c r="U464" s="32">
        <f t="shared" si="70"/>
        <v>0</v>
      </c>
      <c r="V464" s="32">
        <f t="shared" si="70"/>
        <v>0</v>
      </c>
      <c r="W464" s="32">
        <f t="shared" si="70"/>
        <v>0</v>
      </c>
      <c r="X464" s="67">
        <f t="shared" si="70"/>
        <v>12003.04085</v>
      </c>
      <c r="Y464" s="59">
        <f>X464/G458*100</f>
        <v>607.4720810769775</v>
      </c>
    </row>
    <row r="465" spans="1:25" ht="16.5" outlineLevel="6" thickBot="1">
      <c r="A465" s="125" t="s">
        <v>40</v>
      </c>
      <c r="B465" s="18">
        <v>953</v>
      </c>
      <c r="C465" s="39" t="s">
        <v>21</v>
      </c>
      <c r="D465" s="39" t="s">
        <v>276</v>
      </c>
      <c r="E465" s="39" t="s">
        <v>5</v>
      </c>
      <c r="F465" s="39"/>
      <c r="G465" s="161">
        <f>G466</f>
        <v>3365</v>
      </c>
      <c r="H465" s="34">
        <f t="shared" si="70"/>
        <v>0</v>
      </c>
      <c r="I465" s="34">
        <f t="shared" si="70"/>
        <v>0</v>
      </c>
      <c r="J465" s="34">
        <f t="shared" si="70"/>
        <v>0</v>
      </c>
      <c r="K465" s="34">
        <f t="shared" si="70"/>
        <v>0</v>
      </c>
      <c r="L465" s="34">
        <f t="shared" si="70"/>
        <v>0</v>
      </c>
      <c r="M465" s="34">
        <f t="shared" si="70"/>
        <v>0</v>
      </c>
      <c r="N465" s="34">
        <f t="shared" si="70"/>
        <v>0</v>
      </c>
      <c r="O465" s="34">
        <f t="shared" si="70"/>
        <v>0</v>
      </c>
      <c r="P465" s="34">
        <f t="shared" si="70"/>
        <v>0</v>
      </c>
      <c r="Q465" s="34">
        <f t="shared" si="70"/>
        <v>0</v>
      </c>
      <c r="R465" s="34">
        <f t="shared" si="70"/>
        <v>0</v>
      </c>
      <c r="S465" s="34">
        <f t="shared" si="70"/>
        <v>0</v>
      </c>
      <c r="T465" s="34">
        <f t="shared" si="70"/>
        <v>0</v>
      </c>
      <c r="U465" s="34">
        <f t="shared" si="70"/>
        <v>0</v>
      </c>
      <c r="V465" s="34">
        <f t="shared" si="70"/>
        <v>0</v>
      </c>
      <c r="W465" s="34">
        <f t="shared" si="70"/>
        <v>0</v>
      </c>
      <c r="X465" s="68">
        <f t="shared" si="70"/>
        <v>12003.04085</v>
      </c>
      <c r="Y465" s="59" t="e">
        <f>X465/G459*100</f>
        <v>#DIV/0!</v>
      </c>
    </row>
    <row r="466" spans="1:25" ht="32.25" outlineLevel="6" thickBot="1">
      <c r="A466" s="113" t="s">
        <v>138</v>
      </c>
      <c r="B466" s="19">
        <v>953</v>
      </c>
      <c r="C466" s="9" t="s">
        <v>21</v>
      </c>
      <c r="D466" s="9" t="s">
        <v>277</v>
      </c>
      <c r="E466" s="9" t="s">
        <v>5</v>
      </c>
      <c r="F466" s="9"/>
      <c r="G466" s="156">
        <f>G467</f>
        <v>3365</v>
      </c>
      <c r="H466" s="2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4"/>
      <c r="X466" s="65">
        <v>12003.04085</v>
      </c>
      <c r="Y466" s="59">
        <f>X466/G460*100</f>
        <v>607.4720810769775</v>
      </c>
    </row>
    <row r="467" spans="1:25" ht="32.25" outlineLevel="6" thickBot="1">
      <c r="A467" s="113" t="s">
        <v>139</v>
      </c>
      <c r="B467" s="19">
        <v>953</v>
      </c>
      <c r="C467" s="11" t="s">
        <v>21</v>
      </c>
      <c r="D467" s="11" t="s">
        <v>278</v>
      </c>
      <c r="E467" s="11" t="s">
        <v>5</v>
      </c>
      <c r="F467" s="11"/>
      <c r="G467" s="157">
        <f>G468</f>
        <v>3365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63.75" outlineLevel="6" thickBot="1">
      <c r="A468" s="115" t="s">
        <v>203</v>
      </c>
      <c r="B468" s="91">
        <v>953</v>
      </c>
      <c r="C468" s="92" t="s">
        <v>21</v>
      </c>
      <c r="D468" s="92" t="s">
        <v>379</v>
      </c>
      <c r="E468" s="92" t="s">
        <v>5</v>
      </c>
      <c r="F468" s="92"/>
      <c r="G468" s="158">
        <f>G469</f>
        <v>3365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5" t="s">
        <v>127</v>
      </c>
      <c r="B469" s="21">
        <v>953</v>
      </c>
      <c r="C469" s="6" t="s">
        <v>21</v>
      </c>
      <c r="D469" s="6" t="s">
        <v>379</v>
      </c>
      <c r="E469" s="6" t="s">
        <v>125</v>
      </c>
      <c r="F469" s="6"/>
      <c r="G469" s="159">
        <f>G470</f>
        <v>3365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128</v>
      </c>
      <c r="B470" s="93">
        <v>953</v>
      </c>
      <c r="C470" s="94" t="s">
        <v>21</v>
      </c>
      <c r="D470" s="94" t="s">
        <v>379</v>
      </c>
      <c r="E470" s="94" t="s">
        <v>126</v>
      </c>
      <c r="F470" s="94"/>
      <c r="G470" s="160">
        <v>3365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9.5" outlineLevel="6" thickBot="1">
      <c r="A471" s="48" t="s">
        <v>22</v>
      </c>
      <c r="B471" s="48"/>
      <c r="C471" s="48"/>
      <c r="D471" s="48"/>
      <c r="E471" s="48"/>
      <c r="F471" s="48"/>
      <c r="G471" s="148">
        <f>G368+G10</f>
        <v>587539.4099999999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1"/>
      <c r="B472" s="22"/>
      <c r="C472" s="1"/>
      <c r="D472" s="1"/>
      <c r="E472" s="1"/>
      <c r="F472" s="1"/>
      <c r="G472" s="1"/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3"/>
      <c r="B473" s="3"/>
      <c r="C473" s="3"/>
      <c r="D473" s="3"/>
      <c r="E473" s="3"/>
      <c r="F473" s="3"/>
      <c r="G473" s="3"/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8:25" ht="16.5" outlineLevel="6" thickBot="1"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8:25" ht="16.5" outlineLevel="6" thickBot="1">
      <c r="H475" s="32">
        <f aca="true" t="shared" si="71" ref="H475:X475">H476</f>
        <v>0</v>
      </c>
      <c r="I475" s="32">
        <f t="shared" si="71"/>
        <v>0</v>
      </c>
      <c r="J475" s="32">
        <f t="shared" si="71"/>
        <v>0</v>
      </c>
      <c r="K475" s="32">
        <f t="shared" si="71"/>
        <v>0</v>
      </c>
      <c r="L475" s="32">
        <f t="shared" si="71"/>
        <v>0</v>
      </c>
      <c r="M475" s="32">
        <f t="shared" si="71"/>
        <v>0</v>
      </c>
      <c r="N475" s="32">
        <f t="shared" si="71"/>
        <v>0</v>
      </c>
      <c r="O475" s="32">
        <f t="shared" si="71"/>
        <v>0</v>
      </c>
      <c r="P475" s="32">
        <f t="shared" si="71"/>
        <v>0</v>
      </c>
      <c r="Q475" s="32">
        <f t="shared" si="71"/>
        <v>0</v>
      </c>
      <c r="R475" s="32">
        <f t="shared" si="71"/>
        <v>0</v>
      </c>
      <c r="S475" s="32">
        <f t="shared" si="71"/>
        <v>0</v>
      </c>
      <c r="T475" s="32">
        <f t="shared" si="71"/>
        <v>0</v>
      </c>
      <c r="U475" s="32">
        <f t="shared" si="71"/>
        <v>0</v>
      </c>
      <c r="V475" s="32">
        <f t="shared" si="71"/>
        <v>0</v>
      </c>
      <c r="W475" s="32">
        <f t="shared" si="71"/>
        <v>0</v>
      </c>
      <c r="X475" s="67">
        <f t="shared" si="71"/>
        <v>0</v>
      </c>
      <c r="Y475" s="59">
        <v>0</v>
      </c>
    </row>
    <row r="476" spans="8:25" ht="15.75" outlineLevel="6">
      <c r="H476" s="26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44"/>
      <c r="X476" s="65">
        <v>0</v>
      </c>
      <c r="Y476" s="59">
        <v>0</v>
      </c>
    </row>
    <row r="477" spans="8:25" ht="18.75">
      <c r="H477" s="38" t="e">
        <f>#REF!+#REF!+H374+H10</f>
        <v>#REF!</v>
      </c>
      <c r="I477" s="38" t="e">
        <f>#REF!+#REF!+I374+I10</f>
        <v>#REF!</v>
      </c>
      <c r="J477" s="38" t="e">
        <f>#REF!+#REF!+J374+J10</f>
        <v>#REF!</v>
      </c>
      <c r="K477" s="38" t="e">
        <f>#REF!+#REF!+K374+K10</f>
        <v>#REF!</v>
      </c>
      <c r="L477" s="38" t="e">
        <f>#REF!+#REF!+L374+L10</f>
        <v>#REF!</v>
      </c>
      <c r="M477" s="38" t="e">
        <f>#REF!+#REF!+M374+M10</f>
        <v>#REF!</v>
      </c>
      <c r="N477" s="38" t="e">
        <f>#REF!+#REF!+N374+N10</f>
        <v>#REF!</v>
      </c>
      <c r="O477" s="38" t="e">
        <f>#REF!+#REF!+O374+O10</f>
        <v>#REF!</v>
      </c>
      <c r="P477" s="38" t="e">
        <f>#REF!+#REF!+P374+P10</f>
        <v>#REF!</v>
      </c>
      <c r="Q477" s="38" t="e">
        <f>#REF!+#REF!+Q374+Q10</f>
        <v>#REF!</v>
      </c>
      <c r="R477" s="38" t="e">
        <f>#REF!+#REF!+R374+R10</f>
        <v>#REF!</v>
      </c>
      <c r="S477" s="38" t="e">
        <f>#REF!+#REF!+S374+S10</f>
        <v>#REF!</v>
      </c>
      <c r="T477" s="38" t="e">
        <f>#REF!+#REF!+T374+T10</f>
        <v>#REF!</v>
      </c>
      <c r="U477" s="38" t="e">
        <f>#REF!+#REF!+U374+U10</f>
        <v>#REF!</v>
      </c>
      <c r="V477" s="38" t="e">
        <f>#REF!+#REF!+V374+V10</f>
        <v>#REF!</v>
      </c>
      <c r="W477" s="38" t="e">
        <f>#REF!+#REF!+W374+W10</f>
        <v>#REF!</v>
      </c>
      <c r="X477" s="76" t="e">
        <f>#REF!+#REF!+X374+X10</f>
        <v>#REF!</v>
      </c>
      <c r="Y477" s="56" t="e">
        <f>X477/G471*100</f>
        <v>#REF!</v>
      </c>
    </row>
    <row r="478" spans="8:23" ht="15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8:23" ht="15.75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</sheetData>
  <sheetProtection/>
  <autoFilter ref="A9:G471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2016-11-13T23:22:22Z</dcterms:modified>
  <cp:category/>
  <cp:version/>
  <cp:contentType/>
  <cp:contentStatus/>
</cp:coreProperties>
</file>